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'CENTRALA'!$A$1:$C$56</definedName>
    <definedName name="_xlnm.Print_Area" localSheetId="3">'Dolnośląski'!$A$1:$C$56</definedName>
    <definedName name="_xlnm.Print_Area" localSheetId="4">'KujawskoPomorski'!$A$1:$C$56</definedName>
    <definedName name="_xlnm.Print_Area" localSheetId="5">'Lubelski'!$A$1:$C$56</definedName>
    <definedName name="_xlnm.Print_Area" localSheetId="6">'Lubuski'!$A$1:$C$56</definedName>
    <definedName name="_xlnm.Print_Area" localSheetId="7">'Łódzki'!$A$1:$C$56</definedName>
    <definedName name="_xlnm.Print_Area" localSheetId="8">'Małopolski'!$A$1:$C$56</definedName>
    <definedName name="_xlnm.Print_Area" localSheetId="9">'Mazowiecki'!$A$1:$C$56</definedName>
    <definedName name="_xlnm.Print_Area" localSheetId="0">'NFZ'!$A$1:$C$91</definedName>
    <definedName name="_xlnm.Print_Area" localSheetId="10">'Opolski'!$A$1:$C$56</definedName>
    <definedName name="_xlnm.Print_Area" localSheetId="11">'Podkarpacki'!$A$1:$C$56</definedName>
    <definedName name="_xlnm.Print_Area" localSheetId="12">'Podlaski'!$A$1:$C$56</definedName>
    <definedName name="_xlnm.Print_Area" localSheetId="13">'Pomorski'!$A$1:$C$56</definedName>
    <definedName name="_xlnm.Print_Area" localSheetId="2">'Razem OW'!$A$1:$C$56</definedName>
    <definedName name="_xlnm.Print_Area" localSheetId="14">'Śląski'!$A$1:$C$56</definedName>
    <definedName name="_xlnm.Print_Area" localSheetId="15">'Świętokrzyski'!$A$1:$C$56</definedName>
    <definedName name="_xlnm.Print_Area" localSheetId="16">'WarmińskoMazurski'!$A$1:$C$56</definedName>
    <definedName name="_xlnm.Print_Area" localSheetId="17">'Wielkopolski'!$A$1:$C$56</definedName>
    <definedName name="_xlnm.Print_Area" localSheetId="18">'Zachodniopomorski'!$A$1:$C$56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B32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+DŚOZ nie ujęte przez BAG</t>
        </r>
      </text>
    </comment>
    <comment ref="B25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Pismo MZ z 30-05-2011</t>
        </r>
      </text>
    </comment>
    <comment ref="B52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karty profesjonalisty wg DI</t>
        </r>
      </text>
    </comment>
    <comment ref="B50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+DŚOZ nie ujęte przez BAG</t>
        </r>
      </text>
    </comment>
    <comment ref="B34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poz D3.1 i D3.2 ustalono udziałem wykonania roku 2010</t>
        </r>
      </text>
    </comment>
  </commentList>
</comments>
</file>

<file path=xl/sharedStrings.xml><?xml version="1.0" encoding="utf-8"?>
<sst xmlns="http://schemas.openxmlformats.org/spreadsheetml/2006/main" count="2062" uniqueCount="199">
  <si>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</si>
  <si>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</si>
  <si>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</si>
  <si>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</si>
  <si>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</si>
  <si>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</si>
  <si>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</si>
  <si>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</si>
  <si>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</si>
  <si>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</si>
  <si>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</si>
  <si>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</si>
  <si>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</si>
  <si>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</si>
  <si>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</si>
  <si>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</si>
  <si>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</si>
  <si>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</si>
  <si>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</si>
  <si>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</si>
  <si>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</si>
  <si>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</si>
  <si>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</si>
  <si>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</si>
  <si>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</si>
  <si>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</si>
  <si>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</si>
  <si>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</si>
  <si>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</si>
  <si>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</si>
  <si>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</si>
  <si>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</si>
  <si>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</si>
  <si>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</si>
  <si>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</si>
  <si>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</si>
  <si>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</si>
  <si>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</si>
  <si>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</si>
  <si>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</si>
  <si>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</si>
  <si>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</si>
  <si>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</si>
  <si>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</si>
  <si>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</si>
  <si>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</si>
  <si>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</si>
  <si>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</si>
  <si>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</si>
  <si>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</si>
  <si>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</si>
  <si>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</si>
  <si>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</si>
  <si>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</si>
  <si>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</si>
  <si>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</si>
  <si>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</si>
  <si>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</si>
  <si>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</si>
  <si>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</si>
  <si>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</si>
  <si>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</si>
  <si>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</si>
  <si>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</si>
  <si>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</si>
  <si>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</si>
  <si>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</si>
  <si>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</si>
  <si>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</si>
  <si>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</si>
  <si>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</si>
  <si>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</si>
  <si>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</si>
  <si>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</si>
  <si>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</si>
  <si>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</si>
  <si>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</si>
  <si>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</si>
  <si>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</si>
  <si>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</si>
  <si>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</si>
  <si>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</si>
  <si>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</si>
  <si>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</si>
  <si>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</si>
  <si>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</si>
  <si>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</si>
  <si>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</si>
  <si>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</si>
  <si>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</si>
  <si>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</si>
  <si>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</si>
  <si>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</si>
  <si>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</si>
  <si>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</si>
  <si>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</si>
  <si>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</si>
  <si>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</si>
  <si>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</si>
  <si>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</si>
  <si>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</si>
  <si>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</si>
  <si>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</si>
  <si>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</si>
  <si>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</si>
  <si>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</si>
  <si>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</si>
  <si>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</si>
  <si>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</si>
  <si>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</si>
  <si>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</si>
  <si>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</si>
  <si>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</si>
  <si>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</si>
  <si>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</si>
  <si>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</si>
  <si>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</si>
  <si>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</si>
  <si>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</si>
  <si>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</si>
  <si>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</si>
  <si>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</si>
  <si>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</si>
  <si>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</si>
  <si>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</si>
  <si>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</si>
  <si>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</si>
  <si>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</si>
  <si>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</si>
  <si>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</si>
  <si>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</si>
  <si>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</si>
  <si>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</si>
  <si>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</si>
  <si>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</si>
  <si>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</si>
  <si>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</si>
  <si>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</si>
  <si>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</si>
  <si>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</si>
  <si>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</si>
  <si>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</si>
  <si>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</si>
  <si>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</si>
  <si>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</si>
  <si>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</si>
  <si>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</si>
  <si>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</si>
  <si>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</si>
  <si>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</si>
  <si>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</si>
  <si>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</si>
  <si>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</si>
  <si>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</si>
  <si>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</si>
  <si>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</si>
  <si>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</si>
  <si>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</si>
  <si>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</si>
  <si>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</si>
  <si>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</si>
  <si>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</si>
  <si>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</si>
  <si>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</si>
  <si>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</si>
  <si>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</si>
  <si>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</si>
  <si>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</si>
  <si>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</si>
  <si>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</si>
  <si>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</si>
  <si>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</si>
  <si>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</si>
  <si>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</si>
  <si>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</si>
  <si>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</si>
  <si>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</si>
  <si>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</si>
  <si>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</si>
  <si>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</si>
  <si>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</si>
  <si>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</si>
  <si>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</si>
  <si>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</si>
  <si>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</si>
  <si>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</si>
  <si>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</si>
  <si>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</si>
  <si>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</si>
  <si>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</si>
  <si>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</si>
  <si>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</si>
  <si>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dotacje z budżetu państwa na finansowanie zadań, o których mowa w art. 97 ust. 3 pkt 2a, 3 i 3b ustawy, uwzględniające koszty administracyjne</t>
  </si>
  <si>
    <t>w tys. zł</t>
  </si>
  <si>
    <t>PLAN FINANSOWY NARODOWEGO FUNDUSZU ZDROWIA NA ROK 2012</t>
  </si>
  <si>
    <t>Plan finansowy Narodowego Funduszu Zdrowia na 2012 rok</t>
  </si>
  <si>
    <t>Plan finansowy Centrali Narodowego Funduszu Zdrowia na rok 2012</t>
  </si>
  <si>
    <t>Plan finansowy OW NFZ na rok 2012</t>
  </si>
  <si>
    <t>Plan finansowy oddziału wojewódzkiego Narodowego Funduszu Zdrowia na rok 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</si>
</sst>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00%"/>
    <numFmt numFmtId="169" formatCode="0.0000%"/>
    <numFmt numFmtId="170" formatCode="0.0%"/>
  </numFmts>
  <fonts count="6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33" fillId="34" borderId="13" xfId="66" applyNumberFormat="1" applyFont="1" applyFill="1" applyBorder="1" applyAlignment="1">
      <alignment horizontal="center" vertical="center" wrapText="1"/>
      <protection/>
    </xf>
    <xf numFmtId="3" fontId="33" fillId="34" borderId="14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cin\Baza\Prognozy\Progn%20przychod&#243;w%20i%20koszt&#243;w%202012-2014\Prognoza%20przychod&#243;w%202012-2014\Prognoza%20przychod&#243;w%202012-2014%20-%2006-06-20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arcin\Baza\Prognozy\Progn%20przychod&#243;w%20i%20koszt&#243;w%202012-2014\Prognoza%20przychod&#243;w%202012-2014\E\E1-E2+in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2">
        <row r="18">
          <cell r="M18">
            <v>58986267708.049995</v>
          </cell>
          <cell r="Q18">
            <v>3158450509.21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1-E2"/>
      <sheetName val="A1-koordynacja"/>
      <sheetName val="Spr sądowe"/>
    </sheetNames>
    <sheetDataSet>
      <sheetData sheetId="0">
        <row r="23">
          <cell r="B23">
            <v>646</v>
          </cell>
          <cell r="C23">
            <v>40892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5"/>
  <sheetViews>
    <sheetView showGridLines="0" tabSelected="1" view="pageBreakPreview" zoomScale="55" zoomScaleNormal="60" zoomScaleSheetLayoutView="55" zoomScalePageLayoutView="0" workbookViewId="0" topLeftCell="A1">
      <pane xSplit="2" ySplit="6" topLeftCell="C7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B68" sqref="B68"/>
    </sheetView>
  </sheetViews>
  <sheetFormatPr defaultColWidth="9.00390625" defaultRowHeight="12.75"/>
  <cols>
    <col min="1" max="1" width="10.375" style="21" customWidth="1"/>
    <col min="2" max="2" width="120.00390625" style="21" customWidth="1"/>
    <col min="3" max="3" width="25.75390625" style="7" customWidth="1"/>
    <col min="4" max="16384" width="9.125" style="7" customWidth="1"/>
  </cols>
  <sheetData>
    <row r="1" spans="1:3" s="77" customFormat="1" ht="37.5" customHeight="1">
      <c r="A1" s="95" t="s">
        <v>194</v>
      </c>
      <c r="B1" s="95"/>
      <c r="C1" s="96"/>
    </row>
    <row r="2" spans="1:3" s="51" customFormat="1" ht="35.25" customHeight="1">
      <c r="A2" s="95" t="s">
        <v>135</v>
      </c>
      <c r="B2" s="95"/>
      <c r="C2" s="96"/>
    </row>
    <row r="3" spans="1:3" s="10" customFormat="1" ht="36" customHeight="1">
      <c r="A3" s="8"/>
      <c r="B3" s="9"/>
      <c r="C3" s="93" t="s">
        <v>193</v>
      </c>
    </row>
    <row r="4" spans="1:3" s="11" customFormat="1" ht="38.25" customHeight="1">
      <c r="A4" s="97" t="s">
        <v>158</v>
      </c>
      <c r="B4" s="97" t="s">
        <v>62</v>
      </c>
      <c r="C4" s="98" t="s">
        <v>195</v>
      </c>
    </row>
    <row r="5" spans="1:3" s="11" customFormat="1" ht="38.25" customHeight="1">
      <c r="A5" s="97"/>
      <c r="B5" s="97"/>
      <c r="C5" s="99"/>
    </row>
    <row r="6" spans="1:3" s="12" customFormat="1" ht="19.5" customHeight="1">
      <c r="A6" s="49">
        <v>1</v>
      </c>
      <c r="B6" s="54">
        <v>2</v>
      </c>
      <c r="C6" s="54">
        <v>3</v>
      </c>
    </row>
    <row r="7" spans="1:3" s="14" customFormat="1" ht="63.75" customHeight="1">
      <c r="A7" s="55">
        <v>1</v>
      </c>
      <c r="B7" s="56" t="s">
        <v>156</v>
      </c>
      <c r="C7" s="13">
        <f>C8+C9</f>
        <v>62144719</v>
      </c>
    </row>
    <row r="8" spans="1:3" ht="30" customHeight="1">
      <c r="A8" s="57" t="s">
        <v>90</v>
      </c>
      <c r="B8" s="58" t="s">
        <v>91</v>
      </c>
      <c r="C8" s="15">
        <f>ROUND('[4]progn_2012'!$M$18/1000,0)</f>
        <v>58986268</v>
      </c>
    </row>
    <row r="9" spans="1:3" ht="30" customHeight="1">
      <c r="A9" s="57" t="s">
        <v>92</v>
      </c>
      <c r="B9" s="58" t="s">
        <v>93</v>
      </c>
      <c r="C9" s="15">
        <f>ROUND('[4]progn_2012'!$Q$18/1000,0)</f>
        <v>3158451</v>
      </c>
    </row>
    <row r="10" spans="1:3" s="14" customFormat="1" ht="63.75" customHeight="1">
      <c r="A10" s="55">
        <v>2</v>
      </c>
      <c r="B10" s="56" t="s">
        <v>151</v>
      </c>
      <c r="C10" s="13">
        <f>C11+C12</f>
        <v>0</v>
      </c>
    </row>
    <row r="11" spans="1:3" ht="30" customHeight="1">
      <c r="A11" s="57" t="s">
        <v>94</v>
      </c>
      <c r="B11" s="58" t="s">
        <v>95</v>
      </c>
      <c r="C11" s="15">
        <f>'[5]Pp-Pk_2011-2014 z prognozą 2011'!E12</f>
        <v>0</v>
      </c>
    </row>
    <row r="12" spans="1:3" ht="30" customHeight="1">
      <c r="A12" s="57" t="s">
        <v>96</v>
      </c>
      <c r="B12" s="58" t="s">
        <v>97</v>
      </c>
      <c r="C12" s="15">
        <f>'[5]Pp-Pk_2011-2014 z prognozą 2011'!E13</f>
        <v>0</v>
      </c>
    </row>
    <row r="13" spans="1:3" s="14" customFormat="1" ht="39.75" customHeight="1">
      <c r="A13" s="55">
        <v>3</v>
      </c>
      <c r="B13" s="56" t="s">
        <v>98</v>
      </c>
      <c r="C13" s="13">
        <f>C14+C15</f>
        <v>100000</v>
      </c>
    </row>
    <row r="14" spans="1:3" ht="30" customHeight="1">
      <c r="A14" s="57" t="s">
        <v>99</v>
      </c>
      <c r="B14" s="58" t="s">
        <v>91</v>
      </c>
      <c r="C14" s="15">
        <f>'[5]Pp-Pk_2011-2014 z prognozą 2011'!E15</f>
        <v>100000</v>
      </c>
    </row>
    <row r="15" spans="1:3" ht="30" customHeight="1">
      <c r="A15" s="57" t="s">
        <v>100</v>
      </c>
      <c r="B15" s="58" t="s">
        <v>93</v>
      </c>
      <c r="C15" s="15">
        <f>'[5]Pp-Pk_2011-2014 z prognozą 2011'!E16</f>
        <v>0</v>
      </c>
    </row>
    <row r="16" spans="1:3" s="14" customFormat="1" ht="63.75" customHeight="1">
      <c r="A16" s="55">
        <v>4</v>
      </c>
      <c r="B16" s="56" t="s">
        <v>153</v>
      </c>
      <c r="C16" s="13">
        <f>C17+C18</f>
        <v>119386</v>
      </c>
    </row>
    <row r="17" spans="1:3" ht="30" customHeight="1">
      <c r="A17" s="59" t="s">
        <v>101</v>
      </c>
      <c r="B17" s="58" t="s">
        <v>102</v>
      </c>
      <c r="C17" s="15">
        <f>ROUND(C8*0.99*0.002,0)</f>
        <v>116793</v>
      </c>
    </row>
    <row r="18" spans="1:3" ht="30" customHeight="1">
      <c r="A18" s="59" t="s">
        <v>103</v>
      </c>
      <c r="B18" s="58" t="s">
        <v>104</v>
      </c>
      <c r="C18" s="15">
        <f>ROUND((C9-1862006)*0.002,0)</f>
        <v>2593</v>
      </c>
    </row>
    <row r="19" spans="1:3" s="14" customFormat="1" ht="63.75" customHeight="1">
      <c r="A19" s="60" t="s">
        <v>174</v>
      </c>
      <c r="B19" s="61" t="s">
        <v>173</v>
      </c>
      <c r="C19" s="13">
        <f>(C7-C10+C13-C16)+C20+C21+C22+C23</f>
        <v>64312073</v>
      </c>
    </row>
    <row r="20" spans="1:3" ht="31.5" customHeight="1">
      <c r="A20" s="57" t="s">
        <v>105</v>
      </c>
      <c r="B20" s="62" t="s">
        <v>106</v>
      </c>
      <c r="C20" s="15">
        <f>'[5]Pp-Pk_2011-2014 z prognozą 2011'!E21</f>
        <v>132400</v>
      </c>
    </row>
    <row r="21" spans="1:3" ht="31.5" customHeight="1">
      <c r="A21" s="57" t="s">
        <v>107</v>
      </c>
      <c r="B21" s="62" t="s">
        <v>108</v>
      </c>
      <c r="C21" s="15">
        <f>'[5]Pp-Pk_2011-2014 z prognozą 2011'!E22</f>
        <v>0</v>
      </c>
    </row>
    <row r="22" spans="1:3" ht="50.25" customHeight="1">
      <c r="A22" s="57" t="s">
        <v>109</v>
      </c>
      <c r="B22" s="62" t="s">
        <v>192</v>
      </c>
      <c r="C22" s="15">
        <f>'[5]Pp-Pk_2011-2014 z prognozą 2011'!E23</f>
        <v>214448</v>
      </c>
    </row>
    <row r="23" spans="1:3" ht="31.5" customHeight="1">
      <c r="A23" s="57" t="s">
        <v>110</v>
      </c>
      <c r="B23" s="63" t="s">
        <v>111</v>
      </c>
      <c r="C23" s="15">
        <f>'[5]Pp-Pk_2011-2014 z prognozą 2011'!E24</f>
        <v>1839892</v>
      </c>
    </row>
    <row r="24" spans="1:3" s="14" customFormat="1" ht="36" customHeight="1">
      <c r="A24" s="60" t="s">
        <v>175</v>
      </c>
      <c r="B24" s="61" t="s">
        <v>150</v>
      </c>
      <c r="C24" s="13">
        <f>C25+C26+C47+C48</f>
        <v>63397085</v>
      </c>
    </row>
    <row r="25" spans="1:3" s="14" customFormat="1" ht="36" customHeight="1">
      <c r="A25" s="60" t="s">
        <v>112</v>
      </c>
      <c r="B25" s="61" t="s">
        <v>113</v>
      </c>
      <c r="C25" s="13">
        <f>ROUND(C7/100,0)</f>
        <v>621447</v>
      </c>
    </row>
    <row r="26" spans="1:3" s="14" customFormat="1" ht="36" customHeight="1">
      <c r="A26" s="60" t="s">
        <v>0</v>
      </c>
      <c r="B26" s="61" t="s">
        <v>180</v>
      </c>
      <c r="C26" s="26">
        <f>C27+C28+C29+C31+C32+C33+C34+C35+C36+C37+C38+C39+C40+C41+C43+C44+C45+C46</f>
        <v>60935746</v>
      </c>
    </row>
    <row r="27" spans="1:3" ht="30" customHeight="1">
      <c r="A27" s="64" t="s">
        <v>1</v>
      </c>
      <c r="B27" s="66" t="s">
        <v>159</v>
      </c>
      <c r="C27" s="15">
        <f>CENTRALA!C8+'Razem OW'!C8</f>
        <v>7550865</v>
      </c>
    </row>
    <row r="28" spans="1:3" ht="30" customHeight="1">
      <c r="A28" s="64" t="s">
        <v>2</v>
      </c>
      <c r="B28" s="66" t="s">
        <v>160</v>
      </c>
      <c r="C28" s="15">
        <f>CENTRALA!C9+'Razem OW'!C9</f>
        <v>4892047</v>
      </c>
    </row>
    <row r="29" spans="1:3" ht="30" customHeight="1">
      <c r="A29" s="64" t="s">
        <v>3</v>
      </c>
      <c r="B29" s="66" t="s">
        <v>157</v>
      </c>
      <c r="C29" s="84">
        <f>CENTRALA!C10+'Razem OW'!C10</f>
        <v>26331789</v>
      </c>
    </row>
    <row r="30" spans="1:3" ht="30" customHeight="1">
      <c r="A30" s="64" t="s">
        <v>64</v>
      </c>
      <c r="B30" s="65" t="s">
        <v>65</v>
      </c>
      <c r="C30" s="15">
        <f>CENTRALA!C11+'Razem OW'!C11</f>
        <v>1654105</v>
      </c>
    </row>
    <row r="31" spans="1:3" ht="30" customHeight="1">
      <c r="A31" s="64" t="s">
        <v>4</v>
      </c>
      <c r="B31" s="66" t="s">
        <v>166</v>
      </c>
      <c r="C31" s="15">
        <f>CENTRALA!C12+'Razem OW'!C12</f>
        <v>1943375</v>
      </c>
    </row>
    <row r="32" spans="1:3" ht="30" customHeight="1">
      <c r="A32" s="64" t="s">
        <v>5</v>
      </c>
      <c r="B32" s="66" t="s">
        <v>161</v>
      </c>
      <c r="C32" s="15">
        <f>CENTRALA!C13+'Razem OW'!C13</f>
        <v>1813633</v>
      </c>
    </row>
    <row r="33" spans="1:3" ht="30" customHeight="1">
      <c r="A33" s="64" t="s">
        <v>6</v>
      </c>
      <c r="B33" s="66" t="s">
        <v>170</v>
      </c>
      <c r="C33" s="15">
        <f>CENTRALA!C14+'Razem OW'!C14</f>
        <v>1000061</v>
      </c>
    </row>
    <row r="34" spans="1:3" ht="30" customHeight="1">
      <c r="A34" s="64" t="s">
        <v>7</v>
      </c>
      <c r="B34" s="66" t="s">
        <v>169</v>
      </c>
      <c r="C34" s="15">
        <f>CENTRALA!C15+'Razem OW'!C15</f>
        <v>315021</v>
      </c>
    </row>
    <row r="35" spans="1:3" ht="30" customHeight="1">
      <c r="A35" s="64" t="s">
        <v>8</v>
      </c>
      <c r="B35" s="66" t="s">
        <v>162</v>
      </c>
      <c r="C35" s="15">
        <f>CENTRALA!C16+'Razem OW'!C16</f>
        <v>1771170</v>
      </c>
    </row>
    <row r="36" spans="1:3" ht="30" customHeight="1">
      <c r="A36" s="64" t="s">
        <v>9</v>
      </c>
      <c r="B36" s="66" t="s">
        <v>163</v>
      </c>
      <c r="C36" s="15">
        <f>CENTRALA!C17+'Razem OW'!C17</f>
        <v>599099</v>
      </c>
    </row>
    <row r="37" spans="1:3" ht="30" customHeight="1">
      <c r="A37" s="64" t="s">
        <v>10</v>
      </c>
      <c r="B37" s="66" t="s">
        <v>171</v>
      </c>
      <c r="C37" s="15">
        <f>CENTRALA!C18+'Razem OW'!C18</f>
        <v>43754</v>
      </c>
    </row>
    <row r="38" spans="1:3" ht="30" customHeight="1">
      <c r="A38" s="64" t="s">
        <v>11</v>
      </c>
      <c r="B38" s="66" t="s">
        <v>164</v>
      </c>
      <c r="C38" s="15">
        <f>CENTRALA!C19+'Razem OW'!C19</f>
        <v>163305</v>
      </c>
    </row>
    <row r="39" spans="1:3" ht="30" customHeight="1">
      <c r="A39" s="64" t="s">
        <v>12</v>
      </c>
      <c r="B39" s="66" t="s">
        <v>165</v>
      </c>
      <c r="C39" s="15">
        <f>CENTRALA!C20+'Razem OW'!C20</f>
        <v>1417835</v>
      </c>
    </row>
    <row r="40" spans="1:3" ht="30" customHeight="1">
      <c r="A40" s="64" t="s">
        <v>14</v>
      </c>
      <c r="B40" s="66" t="s">
        <v>13</v>
      </c>
      <c r="C40" s="15">
        <f>CENTRALA!C21+'Razem OW'!C21</f>
        <v>659527</v>
      </c>
    </row>
    <row r="41" spans="1:3" ht="30" customHeight="1">
      <c r="A41" s="64" t="s">
        <v>15</v>
      </c>
      <c r="B41" s="66" t="s">
        <v>167</v>
      </c>
      <c r="C41" s="15">
        <f>CENTRALA!C22+'Razem OW'!C22</f>
        <v>8285871</v>
      </c>
    </row>
    <row r="42" spans="1:3" ht="30" customHeight="1">
      <c r="A42" s="64" t="s">
        <v>172</v>
      </c>
      <c r="B42" s="65" t="s">
        <v>66</v>
      </c>
      <c r="C42" s="15">
        <f>CENTRALA!C23+'Razem OW'!C23</f>
        <v>25208</v>
      </c>
    </row>
    <row r="43" spans="1:3" ht="36" customHeight="1">
      <c r="A43" s="64" t="s">
        <v>16</v>
      </c>
      <c r="B43" s="66" t="s">
        <v>140</v>
      </c>
      <c r="C43" s="15">
        <f>CENTRALA!C24+'Razem OW'!C24</f>
        <v>457250</v>
      </c>
    </row>
    <row r="44" spans="1:3" ht="30" customHeight="1">
      <c r="A44" s="64" t="s">
        <v>137</v>
      </c>
      <c r="B44" s="66" t="s">
        <v>60</v>
      </c>
      <c r="C44" s="15">
        <f>CENTRALA!C25+'Razem OW'!C25</f>
        <v>6636</v>
      </c>
    </row>
    <row r="45" spans="1:3" ht="30" customHeight="1">
      <c r="A45" s="64" t="s">
        <v>138</v>
      </c>
      <c r="B45" s="66" t="s">
        <v>141</v>
      </c>
      <c r="C45" s="15">
        <f>CENTRALA!C26+'Razem OW'!C26</f>
        <v>3220372</v>
      </c>
    </row>
    <row r="46" spans="1:3" ht="30" customHeight="1">
      <c r="A46" s="64" t="s">
        <v>139</v>
      </c>
      <c r="B46" s="66" t="s">
        <v>142</v>
      </c>
      <c r="C46" s="15">
        <f>CENTRALA!C27+'Razem OW'!C27</f>
        <v>464136</v>
      </c>
    </row>
    <row r="47" spans="1:3" s="14" customFormat="1" ht="30.75" customHeight="1">
      <c r="A47" s="35" t="s">
        <v>68</v>
      </c>
      <c r="B47" s="67" t="s">
        <v>114</v>
      </c>
      <c r="C47" s="22">
        <f>CENTRALA!C28+'Razem OW'!C28</f>
        <v>0</v>
      </c>
    </row>
    <row r="48" spans="1:3" s="14" customFormat="1" ht="30.75" customHeight="1">
      <c r="A48" s="35" t="s">
        <v>67</v>
      </c>
      <c r="B48" s="67" t="s">
        <v>70</v>
      </c>
      <c r="C48" s="13">
        <f>CENTRALA!C29+'Razem OW'!C29</f>
        <v>1839892</v>
      </c>
    </row>
    <row r="49" spans="1:3" s="14" customFormat="1" ht="33" customHeight="1">
      <c r="A49" s="55" t="s">
        <v>176</v>
      </c>
      <c r="B49" s="56" t="s">
        <v>149</v>
      </c>
      <c r="C49" s="13">
        <f>C19-C24</f>
        <v>914988</v>
      </c>
    </row>
    <row r="50" spans="1:3" s="14" customFormat="1" ht="33" customHeight="1">
      <c r="A50" s="55" t="s">
        <v>177</v>
      </c>
      <c r="B50" s="56" t="s">
        <v>148</v>
      </c>
      <c r="C50" s="13">
        <f>C51+C52+C53+C61+C62+C67+C68+C69+C70</f>
        <v>660834</v>
      </c>
    </row>
    <row r="51" spans="1:3" ht="30" customHeight="1">
      <c r="A51" s="57" t="s">
        <v>19</v>
      </c>
      <c r="B51" s="53" t="s">
        <v>20</v>
      </c>
      <c r="C51" s="15">
        <f>CENTRALA!C31+'Razem OW'!C31</f>
        <v>25259</v>
      </c>
    </row>
    <row r="52" spans="1:3" ht="30" customHeight="1">
      <c r="A52" s="57" t="s">
        <v>21</v>
      </c>
      <c r="B52" s="53" t="s">
        <v>22</v>
      </c>
      <c r="C52" s="15">
        <f>CENTRALA!C32+'Razem OW'!C32</f>
        <v>146337</v>
      </c>
    </row>
    <row r="53" spans="1:3" ht="30" customHeight="1">
      <c r="A53" s="57" t="s">
        <v>23</v>
      </c>
      <c r="B53" s="68" t="s">
        <v>37</v>
      </c>
      <c r="C53" s="15">
        <f>C54+C56+C57+C58+C59+C60</f>
        <v>4540</v>
      </c>
    </row>
    <row r="54" spans="1:3" s="17" customFormat="1" ht="30" customHeight="1">
      <c r="A54" s="69" t="s">
        <v>45</v>
      </c>
      <c r="B54" s="70" t="s">
        <v>38</v>
      </c>
      <c r="C54" s="15">
        <f>CENTRALA!C34+'Razem OW'!C34</f>
        <v>554</v>
      </c>
    </row>
    <row r="55" spans="1:3" s="17" customFormat="1" ht="30" customHeight="1">
      <c r="A55" s="69" t="s">
        <v>46</v>
      </c>
      <c r="B55" s="71" t="s">
        <v>39</v>
      </c>
      <c r="C55" s="15">
        <f>CENTRALA!C35+'Razem OW'!C35</f>
        <v>529</v>
      </c>
    </row>
    <row r="56" spans="1:3" s="17" customFormat="1" ht="30" customHeight="1">
      <c r="A56" s="69" t="s">
        <v>47</v>
      </c>
      <c r="B56" s="70" t="s">
        <v>40</v>
      </c>
      <c r="C56" s="15">
        <f>CENTRALA!C36+'Razem OW'!C36</f>
        <v>130</v>
      </c>
    </row>
    <row r="57" spans="1:3" s="17" customFormat="1" ht="30" customHeight="1">
      <c r="A57" s="69" t="s">
        <v>48</v>
      </c>
      <c r="B57" s="70" t="s">
        <v>41</v>
      </c>
      <c r="C57" s="15">
        <f>CENTRALA!C37+'Razem OW'!C37</f>
        <v>20</v>
      </c>
    </row>
    <row r="58" spans="1:3" s="17" customFormat="1" ht="30" customHeight="1">
      <c r="A58" s="69" t="s">
        <v>49</v>
      </c>
      <c r="B58" s="70" t="s">
        <v>42</v>
      </c>
      <c r="C58" s="15">
        <f>CENTRALA!C38+'Razem OW'!C38</f>
        <v>0</v>
      </c>
    </row>
    <row r="59" spans="1:3" s="17" customFormat="1" ht="30" customHeight="1">
      <c r="A59" s="69" t="s">
        <v>50</v>
      </c>
      <c r="B59" s="70" t="s">
        <v>43</v>
      </c>
      <c r="C59" s="15">
        <f>CENTRALA!C39+'Razem OW'!C39</f>
        <v>3593</v>
      </c>
    </row>
    <row r="60" spans="1:3" s="18" customFormat="1" ht="30" customHeight="1">
      <c r="A60" s="69" t="s">
        <v>51</v>
      </c>
      <c r="B60" s="70" t="s">
        <v>44</v>
      </c>
      <c r="C60" s="15">
        <f>CENTRALA!C40+'Razem OW'!C40</f>
        <v>243</v>
      </c>
    </row>
    <row r="61" spans="1:3" ht="30" customHeight="1">
      <c r="A61" s="34" t="s">
        <v>24</v>
      </c>
      <c r="B61" s="53" t="s">
        <v>25</v>
      </c>
      <c r="C61" s="15">
        <f>CENTRALA!C41+'Razem OW'!C41</f>
        <v>305368</v>
      </c>
    </row>
    <row r="62" spans="1:3" ht="30" customHeight="1">
      <c r="A62" s="57" t="s">
        <v>26</v>
      </c>
      <c r="B62" s="62" t="s">
        <v>61</v>
      </c>
      <c r="C62" s="15">
        <f>SUM(C63:C66)</f>
        <v>62557</v>
      </c>
    </row>
    <row r="63" spans="1:3" s="17" customFormat="1" ht="30" customHeight="1">
      <c r="A63" s="69" t="s">
        <v>56</v>
      </c>
      <c r="B63" s="70" t="s">
        <v>52</v>
      </c>
      <c r="C63" s="15">
        <f>CENTRALA!C43+'Razem OW'!C43</f>
        <v>46188</v>
      </c>
    </row>
    <row r="64" spans="1:3" s="17" customFormat="1" ht="30" customHeight="1">
      <c r="A64" s="69" t="s">
        <v>57</v>
      </c>
      <c r="B64" s="70" t="s">
        <v>53</v>
      </c>
      <c r="C64" s="15">
        <f>CENTRALA!C44+'Razem OW'!C44</f>
        <v>7482</v>
      </c>
    </row>
    <row r="65" spans="1:3" s="17" customFormat="1" ht="30" customHeight="1">
      <c r="A65" s="69" t="s">
        <v>58</v>
      </c>
      <c r="B65" s="70" t="s">
        <v>54</v>
      </c>
      <c r="C65" s="15">
        <f>CENTRALA!C45+'Razem OW'!C45</f>
        <v>0</v>
      </c>
    </row>
    <row r="66" spans="1:3" s="17" customFormat="1" ht="30" customHeight="1">
      <c r="A66" s="69" t="s">
        <v>59</v>
      </c>
      <c r="B66" s="70" t="s">
        <v>55</v>
      </c>
      <c r="C66" s="15">
        <f>CENTRALA!C46+'Razem OW'!C46</f>
        <v>8887</v>
      </c>
    </row>
    <row r="67" spans="1:3" ht="30" customHeight="1">
      <c r="A67" s="57" t="s">
        <v>27</v>
      </c>
      <c r="B67" s="58" t="s">
        <v>28</v>
      </c>
      <c r="C67" s="15">
        <f>CENTRALA!C47+'Razem OW'!C47</f>
        <v>200</v>
      </c>
    </row>
    <row r="68" spans="1:3" ht="42" customHeight="1">
      <c r="A68" s="57" t="s">
        <v>29</v>
      </c>
      <c r="B68" s="58" t="s">
        <v>115</v>
      </c>
      <c r="C68" s="84">
        <f>CENTRALA!C48+'Razem OW'!C48</f>
        <v>106007</v>
      </c>
    </row>
    <row r="69" spans="1:3" ht="42" customHeight="1">
      <c r="A69" s="57" t="s">
        <v>30</v>
      </c>
      <c r="B69" s="58" t="s">
        <v>31</v>
      </c>
      <c r="C69" s="15">
        <f>CENTRALA!C49+'Razem OW'!C49</f>
        <v>3558</v>
      </c>
    </row>
    <row r="70" spans="1:3" ht="30" customHeight="1">
      <c r="A70" s="57" t="s">
        <v>32</v>
      </c>
      <c r="B70" s="58" t="s">
        <v>33</v>
      </c>
      <c r="C70" s="15">
        <f>CENTRALA!C50+'Razem OW'!C50</f>
        <v>7008</v>
      </c>
    </row>
    <row r="71" spans="1:3" s="14" customFormat="1" ht="33" customHeight="1">
      <c r="A71" s="72" t="s">
        <v>178</v>
      </c>
      <c r="B71" s="73" t="s">
        <v>181</v>
      </c>
      <c r="C71" s="13">
        <f>SUM(C72:C73)</f>
        <v>41538</v>
      </c>
    </row>
    <row r="72" spans="1:3" ht="72" customHeight="1">
      <c r="A72" s="57" t="s">
        <v>116</v>
      </c>
      <c r="B72" s="58" t="s">
        <v>117</v>
      </c>
      <c r="C72" s="15">
        <f>'[6]E1-E2'!$B$23</f>
        <v>646</v>
      </c>
    </row>
    <row r="73" spans="1:3" ht="30" customHeight="1">
      <c r="A73" s="57" t="s">
        <v>152</v>
      </c>
      <c r="B73" s="62" t="s">
        <v>118</v>
      </c>
      <c r="C73" s="15">
        <f>'[6]E1-E2'!$C$23</f>
        <v>40892</v>
      </c>
    </row>
    <row r="74" spans="1:3" s="14" customFormat="1" ht="33" customHeight="1">
      <c r="A74" s="72" t="s">
        <v>182</v>
      </c>
      <c r="B74" s="73" t="s">
        <v>179</v>
      </c>
      <c r="C74" s="13">
        <f>C75+C76+C77+C78</f>
        <v>255701</v>
      </c>
    </row>
    <row r="75" spans="1:3" ht="47.25" customHeight="1">
      <c r="A75" s="57" t="s">
        <v>119</v>
      </c>
      <c r="B75" s="58" t="s">
        <v>144</v>
      </c>
      <c r="C75" s="15">
        <f>CENTRALA!C52+'Razem OW'!C52</f>
        <v>21011</v>
      </c>
    </row>
    <row r="76" spans="1:3" ht="33.75" customHeight="1">
      <c r="A76" s="57" t="s">
        <v>35</v>
      </c>
      <c r="B76" s="58" t="s">
        <v>63</v>
      </c>
      <c r="C76" s="15">
        <f>CENTRALA!C53+'Razem OW'!C53</f>
        <v>217779</v>
      </c>
    </row>
    <row r="77" spans="1:3" ht="30" customHeight="1">
      <c r="A77" s="57" t="s">
        <v>36</v>
      </c>
      <c r="B77" s="58" t="s">
        <v>121</v>
      </c>
      <c r="C77" s="15">
        <f>CENTRALA!C54+'Razem OW'!C54</f>
        <v>0</v>
      </c>
    </row>
    <row r="78" spans="1:3" ht="30" customHeight="1">
      <c r="A78" s="57" t="s">
        <v>120</v>
      </c>
      <c r="B78" s="62" t="s">
        <v>122</v>
      </c>
      <c r="C78" s="15">
        <f>CENTRALA!C55+'Razem OW'!C55</f>
        <v>16911</v>
      </c>
    </row>
    <row r="79" spans="1:3" s="14" customFormat="1" ht="33" customHeight="1">
      <c r="A79" s="72" t="s">
        <v>183</v>
      </c>
      <c r="B79" s="73" t="s">
        <v>147</v>
      </c>
      <c r="C79" s="13">
        <f>C80+C81</f>
        <v>31997</v>
      </c>
    </row>
    <row r="80" spans="1:3" ht="30" customHeight="1">
      <c r="A80" s="57" t="s">
        <v>123</v>
      </c>
      <c r="B80" s="58" t="s">
        <v>124</v>
      </c>
      <c r="C80" s="15">
        <f>'[5]Pp-Pk_2011-2014 z prognozą 2011'!E81</f>
        <v>31997</v>
      </c>
    </row>
    <row r="81" spans="1:3" ht="30" customHeight="1">
      <c r="A81" s="57" t="s">
        <v>125</v>
      </c>
      <c r="B81" s="62" t="s">
        <v>126</v>
      </c>
      <c r="C81" s="15">
        <f>'[5]Pp-Pk_2011-2014 z prognozą 2011'!E82</f>
        <v>0</v>
      </c>
    </row>
    <row r="82" spans="1:3" s="14" customFormat="1" ht="39.75" customHeight="1">
      <c r="A82" s="72" t="s">
        <v>184</v>
      </c>
      <c r="B82" s="73" t="s">
        <v>154</v>
      </c>
      <c r="C82" s="13">
        <f>CENTRALA!C56+'Razem OW'!C56</f>
        <v>71988</v>
      </c>
    </row>
    <row r="83" spans="1:3" s="14" customFormat="1" ht="64.5" customHeight="1">
      <c r="A83" s="72" t="s">
        <v>185</v>
      </c>
      <c r="B83" s="73" t="s">
        <v>136</v>
      </c>
      <c r="C83" s="13">
        <f>C49-C50+C71-C74+C79-C82</f>
        <v>0</v>
      </c>
    </row>
    <row r="84" spans="1:3" s="14" customFormat="1" ht="33" customHeight="1">
      <c r="A84" s="72" t="s">
        <v>186</v>
      </c>
      <c r="B84" s="73" t="s">
        <v>145</v>
      </c>
      <c r="C84" s="13">
        <f>C85-C86</f>
        <v>0</v>
      </c>
    </row>
    <row r="85" spans="1:3" ht="30" customHeight="1">
      <c r="A85" s="57" t="s">
        <v>128</v>
      </c>
      <c r="B85" s="58" t="s">
        <v>129</v>
      </c>
      <c r="C85" s="15">
        <v>0</v>
      </c>
    </row>
    <row r="86" spans="1:3" ht="30" customHeight="1">
      <c r="A86" s="57" t="s">
        <v>130</v>
      </c>
      <c r="B86" s="58" t="s">
        <v>131</v>
      </c>
      <c r="C86" s="15">
        <v>0</v>
      </c>
    </row>
    <row r="87" spans="1:3" s="19" customFormat="1" ht="33" customHeight="1">
      <c r="A87" s="72" t="s">
        <v>187</v>
      </c>
      <c r="B87" s="74" t="s">
        <v>146</v>
      </c>
      <c r="C87" s="76">
        <f>C83+C84</f>
        <v>0</v>
      </c>
    </row>
    <row r="88" spans="1:3" s="19" customFormat="1" ht="69" customHeight="1">
      <c r="A88" s="72" t="s">
        <v>188</v>
      </c>
      <c r="B88" s="74" t="s">
        <v>132</v>
      </c>
      <c r="C88" s="76">
        <v>0</v>
      </c>
    </row>
    <row r="89" spans="1:3" s="19" customFormat="1" ht="33" customHeight="1">
      <c r="A89" s="72" t="s">
        <v>189</v>
      </c>
      <c r="B89" s="74" t="s">
        <v>155</v>
      </c>
      <c r="C89" s="76">
        <f>C87-C88</f>
        <v>0</v>
      </c>
    </row>
    <row r="90" spans="1:3" s="19" customFormat="1" ht="33" customHeight="1">
      <c r="A90" s="55" t="s">
        <v>190</v>
      </c>
      <c r="B90" s="75" t="s">
        <v>133</v>
      </c>
      <c r="C90" s="76">
        <f>C7+C13+C20+C21+C22+C23+C71+C79</f>
        <v>64504994</v>
      </c>
    </row>
    <row r="91" spans="1:3" s="19" customFormat="1" ht="33" customHeight="1">
      <c r="A91" s="72" t="s">
        <v>191</v>
      </c>
      <c r="B91" s="74" t="s">
        <v>134</v>
      </c>
      <c r="C91" s="76">
        <f>C10+C16+C25+C26+C47+C48+C50+C74+C82</f>
        <v>64504994</v>
      </c>
    </row>
    <row r="92" ht="26.25">
      <c r="C92" s="20"/>
    </row>
    <row r="93" ht="26.25">
      <c r="C93" s="20"/>
    </row>
    <row r="94" ht="26.25">
      <c r="C94" s="20"/>
    </row>
    <row r="95" ht="26.25">
      <c r="C95" s="20"/>
    </row>
    <row r="96" ht="26.25">
      <c r="C96" s="20"/>
    </row>
    <row r="97" ht="26.25">
      <c r="C97" s="20"/>
    </row>
    <row r="98" ht="26.25">
      <c r="C98" s="20"/>
    </row>
    <row r="99" ht="26.25">
      <c r="C99" s="20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</sheetData>
  <sheetProtection/>
  <mergeCells count="5">
    <mergeCell ref="A1:C1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C7" sqref="C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77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8493462</v>
      </c>
    </row>
    <row r="8" spans="1:3" ht="31.5" customHeight="1">
      <c r="A8" s="31" t="s">
        <v>1</v>
      </c>
      <c r="B8" s="80" t="s">
        <v>159</v>
      </c>
      <c r="C8" s="85">
        <v>1040000</v>
      </c>
    </row>
    <row r="9" spans="1:3" ht="31.5" customHeight="1">
      <c r="A9" s="31" t="s">
        <v>2</v>
      </c>
      <c r="B9" s="80" t="s">
        <v>160</v>
      </c>
      <c r="C9" s="85">
        <v>637519</v>
      </c>
    </row>
    <row r="10" spans="1:3" ht="31.5" customHeight="1">
      <c r="A10" s="31" t="s">
        <v>3</v>
      </c>
      <c r="B10" s="80" t="s">
        <v>157</v>
      </c>
      <c r="C10" s="85">
        <v>3989201</v>
      </c>
    </row>
    <row r="11" spans="1:3" ht="31.5" customHeight="1">
      <c r="A11" s="81" t="s">
        <v>64</v>
      </c>
      <c r="B11" s="36" t="s">
        <v>65</v>
      </c>
      <c r="C11" s="85">
        <v>291902</v>
      </c>
    </row>
    <row r="12" spans="1:3" ht="31.5" customHeight="1">
      <c r="A12" s="31" t="s">
        <v>4</v>
      </c>
      <c r="B12" s="80" t="s">
        <v>166</v>
      </c>
      <c r="C12" s="85">
        <v>284683</v>
      </c>
    </row>
    <row r="13" spans="1:3" ht="31.5" customHeight="1">
      <c r="A13" s="31" t="s">
        <v>5</v>
      </c>
      <c r="B13" s="80" t="s">
        <v>161</v>
      </c>
      <c r="C13" s="85">
        <v>341404</v>
      </c>
    </row>
    <row r="14" spans="1:3" ht="31.5" customHeight="1">
      <c r="A14" s="31" t="s">
        <v>6</v>
      </c>
      <c r="B14" s="80" t="s">
        <v>170</v>
      </c>
      <c r="C14" s="85">
        <v>124774</v>
      </c>
    </row>
    <row r="15" spans="1:3" ht="31.5" customHeight="1">
      <c r="A15" s="31" t="s">
        <v>7</v>
      </c>
      <c r="B15" s="80" t="s">
        <v>169</v>
      </c>
      <c r="C15" s="85">
        <v>35925</v>
      </c>
    </row>
    <row r="16" spans="1:3" ht="31.5" customHeight="1">
      <c r="A16" s="31" t="s">
        <v>8</v>
      </c>
      <c r="B16" s="80" t="s">
        <v>162</v>
      </c>
      <c r="C16" s="85">
        <v>198657</v>
      </c>
    </row>
    <row r="17" spans="1:3" ht="31.5" customHeight="1">
      <c r="A17" s="31" t="s">
        <v>9</v>
      </c>
      <c r="B17" s="80" t="s">
        <v>163</v>
      </c>
      <c r="C17" s="85">
        <v>88348</v>
      </c>
    </row>
    <row r="18" spans="1:3" ht="31.5" customHeight="1">
      <c r="A18" s="31" t="s">
        <v>10</v>
      </c>
      <c r="B18" s="80" t="s">
        <v>171</v>
      </c>
      <c r="C18" s="85">
        <v>5439</v>
      </c>
    </row>
    <row r="19" spans="1:3" ht="46.5" customHeight="1">
      <c r="A19" s="31" t="s">
        <v>11</v>
      </c>
      <c r="B19" s="80" t="s">
        <v>164</v>
      </c>
      <c r="C19" s="85">
        <v>14917</v>
      </c>
    </row>
    <row r="20" spans="1:3" ht="31.5" customHeight="1">
      <c r="A20" s="31" t="s">
        <v>12</v>
      </c>
      <c r="B20" s="80" t="s">
        <v>165</v>
      </c>
      <c r="C20" s="85">
        <v>198723</v>
      </c>
    </row>
    <row r="21" spans="1:3" ht="31.5" customHeight="1">
      <c r="A21" s="31" t="s">
        <v>14</v>
      </c>
      <c r="B21" s="37" t="s">
        <v>13</v>
      </c>
      <c r="C21" s="85">
        <v>76209</v>
      </c>
    </row>
    <row r="22" spans="1:3" ht="31.5" customHeight="1">
      <c r="A22" s="32" t="s">
        <v>15</v>
      </c>
      <c r="B22" s="80" t="s">
        <v>167</v>
      </c>
      <c r="C22" s="85">
        <v>1201911</v>
      </c>
    </row>
    <row r="23" spans="1:3" ht="31.5" customHeight="1">
      <c r="A23" s="30" t="s">
        <v>172</v>
      </c>
      <c r="B23" s="36" t="s">
        <v>66</v>
      </c>
      <c r="C23" s="85">
        <v>4421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250660</v>
      </c>
    </row>
    <row r="27" spans="1:3" ht="33" customHeight="1">
      <c r="A27" s="33" t="s">
        <v>139</v>
      </c>
      <c r="B27" s="39" t="s">
        <v>142</v>
      </c>
      <c r="C27" s="85">
        <v>5092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229260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67465</v>
      </c>
    </row>
    <row r="31" spans="1:3" ht="28.5" customHeight="1">
      <c r="A31" s="33" t="s">
        <v>19</v>
      </c>
      <c r="B31" s="42" t="s">
        <v>20</v>
      </c>
      <c r="C31" s="90">
        <v>2611</v>
      </c>
    </row>
    <row r="32" spans="1:3" ht="28.5" customHeight="1">
      <c r="A32" s="33" t="s">
        <v>21</v>
      </c>
      <c r="B32" s="42" t="s">
        <v>22</v>
      </c>
      <c r="C32" s="90">
        <v>11885</v>
      </c>
    </row>
    <row r="33" spans="1:3" ht="28.5" customHeight="1">
      <c r="A33" s="33" t="s">
        <v>23</v>
      </c>
      <c r="B33" s="43" t="s">
        <v>37</v>
      </c>
      <c r="C33" s="90">
        <f>C34+C36+C37+C38+C39+C40</f>
        <v>430</v>
      </c>
    </row>
    <row r="34" spans="1:3" ht="28.5" customHeight="1">
      <c r="A34" s="44" t="s">
        <v>45</v>
      </c>
      <c r="B34" s="45" t="s">
        <v>38</v>
      </c>
      <c r="C34" s="85">
        <v>26</v>
      </c>
    </row>
    <row r="35" spans="1:3" ht="28.5" customHeight="1">
      <c r="A35" s="44" t="s">
        <v>46</v>
      </c>
      <c r="B35" s="46" t="s">
        <v>39</v>
      </c>
      <c r="C35" s="85">
        <v>26</v>
      </c>
    </row>
    <row r="36" spans="1:3" ht="28.5" customHeight="1">
      <c r="A36" s="44" t="s">
        <v>47</v>
      </c>
      <c r="B36" s="45" t="s">
        <v>40</v>
      </c>
      <c r="C36" s="85">
        <v>38</v>
      </c>
    </row>
    <row r="37" spans="1:3" ht="28.5" customHeight="1">
      <c r="A37" s="44" t="s">
        <v>48</v>
      </c>
      <c r="B37" s="45" t="s">
        <v>41</v>
      </c>
      <c r="C37" s="85">
        <v>0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340</v>
      </c>
    </row>
    <row r="40" spans="1:3" ht="28.5" customHeight="1">
      <c r="A40" s="44" t="s">
        <v>51</v>
      </c>
      <c r="B40" s="45" t="s">
        <v>44</v>
      </c>
      <c r="C40" s="85">
        <v>26</v>
      </c>
    </row>
    <row r="41" spans="1:3" ht="28.5" customHeight="1">
      <c r="A41" s="33" t="s">
        <v>24</v>
      </c>
      <c r="B41" s="42" t="s">
        <v>25</v>
      </c>
      <c r="C41" s="90">
        <v>39512</v>
      </c>
    </row>
    <row r="42" spans="1:3" ht="28.5" customHeight="1">
      <c r="A42" s="33" t="s">
        <v>26</v>
      </c>
      <c r="B42" s="43" t="s">
        <v>61</v>
      </c>
      <c r="C42" s="90">
        <f>C43+C44+C45+C46</f>
        <v>7949</v>
      </c>
    </row>
    <row r="43" spans="1:3" ht="28.5" customHeight="1">
      <c r="A43" s="44" t="s">
        <v>56</v>
      </c>
      <c r="B43" s="45" t="s">
        <v>52</v>
      </c>
      <c r="C43" s="90">
        <v>6002</v>
      </c>
    </row>
    <row r="44" spans="1:3" ht="28.5" customHeight="1">
      <c r="A44" s="44" t="s">
        <v>57</v>
      </c>
      <c r="B44" s="45" t="s">
        <v>53</v>
      </c>
      <c r="C44" s="90">
        <v>968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979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4713</v>
      </c>
    </row>
    <row r="49" spans="1:3" ht="43.5" customHeight="1">
      <c r="A49" s="33" t="s">
        <v>30</v>
      </c>
      <c r="B49" s="42" t="s">
        <v>31</v>
      </c>
      <c r="C49" s="85">
        <v>81</v>
      </c>
    </row>
    <row r="50" spans="1:3" ht="35.25" customHeight="1">
      <c r="A50" s="33" t="s">
        <v>32</v>
      </c>
      <c r="B50" s="42" t="s">
        <v>33</v>
      </c>
      <c r="C50" s="90">
        <v>284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37696</v>
      </c>
    </row>
    <row r="52" spans="1:3" ht="42" customHeight="1">
      <c r="A52" s="33" t="s">
        <v>119</v>
      </c>
      <c r="B52" s="42" t="s">
        <v>144</v>
      </c>
      <c r="C52" s="85">
        <v>50</v>
      </c>
    </row>
    <row r="53" spans="1:3" ht="31.5" customHeight="1">
      <c r="A53" s="33" t="s">
        <v>35</v>
      </c>
      <c r="B53" s="42" t="s">
        <v>63</v>
      </c>
      <c r="C53" s="85">
        <v>35646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2000</v>
      </c>
    </row>
    <row r="56" spans="1:3" ht="32.25" customHeight="1">
      <c r="A56" s="35" t="s">
        <v>127</v>
      </c>
      <c r="B56" s="47" t="s">
        <v>154</v>
      </c>
      <c r="C56" s="87">
        <v>11043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78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1532024</v>
      </c>
    </row>
    <row r="8" spans="1:3" ht="31.5" customHeight="1">
      <c r="A8" s="31" t="s">
        <v>1</v>
      </c>
      <c r="B8" s="80" t="s">
        <v>159</v>
      </c>
      <c r="C8" s="85">
        <v>185800</v>
      </c>
    </row>
    <row r="9" spans="1:3" ht="31.5" customHeight="1">
      <c r="A9" s="31" t="s">
        <v>2</v>
      </c>
      <c r="B9" s="80" t="s">
        <v>160</v>
      </c>
      <c r="C9" s="85">
        <v>118027</v>
      </c>
    </row>
    <row r="10" spans="1:3" ht="31.5" customHeight="1">
      <c r="A10" s="31" t="s">
        <v>3</v>
      </c>
      <c r="B10" s="80" t="s">
        <v>157</v>
      </c>
      <c r="C10" s="85">
        <v>630595</v>
      </c>
    </row>
    <row r="11" spans="1:3" ht="31.5" customHeight="1">
      <c r="A11" s="81" t="s">
        <v>64</v>
      </c>
      <c r="B11" s="36" t="s">
        <v>65</v>
      </c>
      <c r="C11" s="85">
        <v>40000</v>
      </c>
    </row>
    <row r="12" spans="1:3" ht="31.5" customHeight="1">
      <c r="A12" s="31" t="s">
        <v>4</v>
      </c>
      <c r="B12" s="80" t="s">
        <v>166</v>
      </c>
      <c r="C12" s="85">
        <v>48000</v>
      </c>
    </row>
    <row r="13" spans="1:3" ht="31.5" customHeight="1">
      <c r="A13" s="31" t="s">
        <v>5</v>
      </c>
      <c r="B13" s="80" t="s">
        <v>161</v>
      </c>
      <c r="C13" s="85">
        <v>47000</v>
      </c>
    </row>
    <row r="14" spans="1:3" ht="31.5" customHeight="1">
      <c r="A14" s="31" t="s">
        <v>6</v>
      </c>
      <c r="B14" s="80" t="s">
        <v>170</v>
      </c>
      <c r="C14" s="85">
        <v>43400</v>
      </c>
    </row>
    <row r="15" spans="1:3" ht="31.5" customHeight="1">
      <c r="A15" s="31" t="s">
        <v>7</v>
      </c>
      <c r="B15" s="80" t="s">
        <v>169</v>
      </c>
      <c r="C15" s="85">
        <v>9000</v>
      </c>
    </row>
    <row r="16" spans="1:3" ht="31.5" customHeight="1">
      <c r="A16" s="31" t="s">
        <v>8</v>
      </c>
      <c r="B16" s="80" t="s">
        <v>162</v>
      </c>
      <c r="C16" s="85">
        <v>45500</v>
      </c>
    </row>
    <row r="17" spans="1:3" ht="31.5" customHeight="1">
      <c r="A17" s="31" t="s">
        <v>9</v>
      </c>
      <c r="B17" s="80" t="s">
        <v>163</v>
      </c>
      <c r="C17" s="85">
        <v>13000</v>
      </c>
    </row>
    <row r="18" spans="1:3" ht="31.5" customHeight="1">
      <c r="A18" s="31" t="s">
        <v>10</v>
      </c>
      <c r="B18" s="80" t="s">
        <v>171</v>
      </c>
      <c r="C18" s="85">
        <v>1700</v>
      </c>
    </row>
    <row r="19" spans="1:3" ht="46.5" customHeight="1">
      <c r="A19" s="31" t="s">
        <v>11</v>
      </c>
      <c r="B19" s="80" t="s">
        <v>164</v>
      </c>
      <c r="C19" s="85">
        <v>4700</v>
      </c>
    </row>
    <row r="20" spans="1:3" ht="31.5" customHeight="1">
      <c r="A20" s="31" t="s">
        <v>12</v>
      </c>
      <c r="B20" s="80" t="s">
        <v>165</v>
      </c>
      <c r="C20" s="85">
        <v>33500</v>
      </c>
    </row>
    <row r="21" spans="1:3" ht="31.5" customHeight="1">
      <c r="A21" s="31" t="s">
        <v>14</v>
      </c>
      <c r="B21" s="37" t="s">
        <v>13</v>
      </c>
      <c r="C21" s="85">
        <v>19000</v>
      </c>
    </row>
    <row r="22" spans="1:3" ht="31.5" customHeight="1">
      <c r="A22" s="32" t="s">
        <v>15</v>
      </c>
      <c r="B22" s="80" t="s">
        <v>167</v>
      </c>
      <c r="C22" s="85">
        <v>197071</v>
      </c>
    </row>
    <row r="23" spans="1:3" ht="31.5" customHeight="1">
      <c r="A23" s="30" t="s">
        <v>172</v>
      </c>
      <c r="B23" s="36" t="s">
        <v>66</v>
      </c>
      <c r="C23" s="85">
        <v>700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134731</v>
      </c>
    </row>
    <row r="27" spans="1:3" ht="33" customHeight="1">
      <c r="A27" s="33" t="s">
        <v>139</v>
      </c>
      <c r="B27" s="39" t="s">
        <v>142</v>
      </c>
      <c r="C27" s="85">
        <v>1000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51997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14998</v>
      </c>
    </row>
    <row r="31" spans="1:3" ht="28.5" customHeight="1">
      <c r="A31" s="33" t="s">
        <v>19</v>
      </c>
      <c r="B31" s="42" t="s">
        <v>20</v>
      </c>
      <c r="C31" s="90">
        <v>901</v>
      </c>
    </row>
    <row r="32" spans="1:3" ht="28.5" customHeight="1">
      <c r="A32" s="33" t="s">
        <v>21</v>
      </c>
      <c r="B32" s="42" t="s">
        <v>22</v>
      </c>
      <c r="C32" s="90">
        <v>2015</v>
      </c>
    </row>
    <row r="33" spans="1:3" ht="28.5" customHeight="1">
      <c r="A33" s="33" t="s">
        <v>23</v>
      </c>
      <c r="B33" s="43" t="s">
        <v>37</v>
      </c>
      <c r="C33" s="90">
        <f>C34+C36+C37+C38+C39+C40</f>
        <v>110</v>
      </c>
    </row>
    <row r="34" spans="1:3" ht="28.5" customHeight="1">
      <c r="A34" s="44" t="s">
        <v>45</v>
      </c>
      <c r="B34" s="45" t="s">
        <v>38</v>
      </c>
      <c r="C34" s="85">
        <v>0</v>
      </c>
    </row>
    <row r="35" spans="1:3" ht="28.5" customHeight="1">
      <c r="A35" s="44" t="s">
        <v>46</v>
      </c>
      <c r="B35" s="46" t="s">
        <v>39</v>
      </c>
      <c r="C35" s="85">
        <v>0</v>
      </c>
    </row>
    <row r="36" spans="1:3" ht="28.5" customHeight="1">
      <c r="A36" s="44" t="s">
        <v>47</v>
      </c>
      <c r="B36" s="45" t="s">
        <v>40</v>
      </c>
      <c r="C36" s="85">
        <v>6</v>
      </c>
    </row>
    <row r="37" spans="1:3" ht="28.5" customHeight="1">
      <c r="A37" s="44" t="s">
        <v>48</v>
      </c>
      <c r="B37" s="45" t="s">
        <v>41</v>
      </c>
      <c r="C37" s="85">
        <v>0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102</v>
      </c>
    </row>
    <row r="40" spans="1:3" ht="28.5" customHeight="1">
      <c r="A40" s="44" t="s">
        <v>51</v>
      </c>
      <c r="B40" s="45" t="s">
        <v>44</v>
      </c>
      <c r="C40" s="85">
        <v>2</v>
      </c>
    </row>
    <row r="41" spans="1:3" ht="28.5" customHeight="1">
      <c r="A41" s="33" t="s">
        <v>24</v>
      </c>
      <c r="B41" s="42" t="s">
        <v>25</v>
      </c>
      <c r="C41" s="90">
        <v>8290</v>
      </c>
    </row>
    <row r="42" spans="1:3" ht="28.5" customHeight="1">
      <c r="A42" s="33" t="s">
        <v>26</v>
      </c>
      <c r="B42" s="43" t="s">
        <v>61</v>
      </c>
      <c r="C42" s="90">
        <f>C43+C44+C45+C46</f>
        <v>1674</v>
      </c>
    </row>
    <row r="43" spans="1:3" ht="28.5" customHeight="1">
      <c r="A43" s="44" t="s">
        <v>56</v>
      </c>
      <c r="B43" s="45" t="s">
        <v>52</v>
      </c>
      <c r="C43" s="90">
        <v>1259</v>
      </c>
    </row>
    <row r="44" spans="1:3" ht="28.5" customHeight="1">
      <c r="A44" s="44" t="s">
        <v>57</v>
      </c>
      <c r="B44" s="45" t="s">
        <v>53</v>
      </c>
      <c r="C44" s="90">
        <v>203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212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1772</v>
      </c>
    </row>
    <row r="49" spans="1:3" ht="43.5" customHeight="1">
      <c r="A49" s="33" t="s">
        <v>30</v>
      </c>
      <c r="B49" s="42" t="s">
        <v>31</v>
      </c>
      <c r="C49" s="85">
        <v>38</v>
      </c>
    </row>
    <row r="50" spans="1:3" ht="35.25" customHeight="1">
      <c r="A50" s="33" t="s">
        <v>32</v>
      </c>
      <c r="B50" s="42" t="s">
        <v>33</v>
      </c>
      <c r="C50" s="90">
        <v>198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5071</v>
      </c>
    </row>
    <row r="52" spans="1:3" ht="42" customHeight="1">
      <c r="A52" s="33" t="s">
        <v>119</v>
      </c>
      <c r="B52" s="42" t="s">
        <v>144</v>
      </c>
      <c r="C52" s="85">
        <v>11</v>
      </c>
    </row>
    <row r="53" spans="1:3" ht="31.5" customHeight="1">
      <c r="A53" s="33" t="s">
        <v>35</v>
      </c>
      <c r="B53" s="42" t="s">
        <v>63</v>
      </c>
      <c r="C53" s="85">
        <v>5000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60</v>
      </c>
    </row>
    <row r="56" spans="1:3" ht="32.25" customHeight="1">
      <c r="A56" s="35" t="s">
        <v>127</v>
      </c>
      <c r="B56" s="47" t="s">
        <v>154</v>
      </c>
      <c r="C56" s="87">
        <v>11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79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3214365</v>
      </c>
    </row>
    <row r="8" spans="1:3" ht="31.5" customHeight="1">
      <c r="A8" s="31" t="s">
        <v>1</v>
      </c>
      <c r="B8" s="80" t="s">
        <v>159</v>
      </c>
      <c r="C8" s="85">
        <v>406519</v>
      </c>
    </row>
    <row r="9" spans="1:3" ht="31.5" customHeight="1">
      <c r="A9" s="31" t="s">
        <v>2</v>
      </c>
      <c r="B9" s="80" t="s">
        <v>160</v>
      </c>
      <c r="C9" s="85">
        <v>230908</v>
      </c>
    </row>
    <row r="10" spans="1:3" ht="31.5" customHeight="1">
      <c r="A10" s="31" t="s">
        <v>3</v>
      </c>
      <c r="B10" s="80" t="s">
        <v>157</v>
      </c>
      <c r="C10" s="85">
        <v>1313700</v>
      </c>
    </row>
    <row r="11" spans="1:3" ht="31.5" customHeight="1">
      <c r="A11" s="81" t="s">
        <v>64</v>
      </c>
      <c r="B11" s="36" t="s">
        <v>65</v>
      </c>
      <c r="C11" s="85">
        <v>107984</v>
      </c>
    </row>
    <row r="12" spans="1:3" ht="31.5" customHeight="1">
      <c r="A12" s="31" t="s">
        <v>4</v>
      </c>
      <c r="B12" s="80" t="s">
        <v>166</v>
      </c>
      <c r="C12" s="85">
        <v>92672</v>
      </c>
    </row>
    <row r="13" spans="1:3" ht="31.5" customHeight="1">
      <c r="A13" s="31" t="s">
        <v>5</v>
      </c>
      <c r="B13" s="80" t="s">
        <v>161</v>
      </c>
      <c r="C13" s="85">
        <v>125712</v>
      </c>
    </row>
    <row r="14" spans="1:3" ht="31.5" customHeight="1">
      <c r="A14" s="31" t="s">
        <v>6</v>
      </c>
      <c r="B14" s="80" t="s">
        <v>170</v>
      </c>
      <c r="C14" s="85">
        <v>86208</v>
      </c>
    </row>
    <row r="15" spans="1:3" ht="31.5" customHeight="1">
      <c r="A15" s="31" t="s">
        <v>7</v>
      </c>
      <c r="B15" s="80" t="s">
        <v>169</v>
      </c>
      <c r="C15" s="85">
        <v>15343</v>
      </c>
    </row>
    <row r="16" spans="1:3" ht="31.5" customHeight="1">
      <c r="A16" s="31" t="s">
        <v>8</v>
      </c>
      <c r="B16" s="80" t="s">
        <v>162</v>
      </c>
      <c r="C16" s="85">
        <v>102805</v>
      </c>
    </row>
    <row r="17" spans="1:3" ht="31.5" customHeight="1">
      <c r="A17" s="31" t="s">
        <v>9</v>
      </c>
      <c r="B17" s="80" t="s">
        <v>163</v>
      </c>
      <c r="C17" s="85">
        <v>32180</v>
      </c>
    </row>
    <row r="18" spans="1:3" ht="31.5" customHeight="1">
      <c r="A18" s="31" t="s">
        <v>10</v>
      </c>
      <c r="B18" s="80" t="s">
        <v>171</v>
      </c>
      <c r="C18" s="85">
        <v>2928</v>
      </c>
    </row>
    <row r="19" spans="1:3" ht="46.5" customHeight="1">
      <c r="A19" s="31" t="s">
        <v>11</v>
      </c>
      <c r="B19" s="80" t="s">
        <v>164</v>
      </c>
      <c r="C19" s="85">
        <v>6294</v>
      </c>
    </row>
    <row r="20" spans="1:3" ht="31.5" customHeight="1">
      <c r="A20" s="31" t="s">
        <v>12</v>
      </c>
      <c r="B20" s="80" t="s">
        <v>165</v>
      </c>
      <c r="C20" s="85">
        <v>69710</v>
      </c>
    </row>
    <row r="21" spans="1:3" ht="31.5" customHeight="1">
      <c r="A21" s="31" t="s">
        <v>14</v>
      </c>
      <c r="B21" s="37" t="s">
        <v>13</v>
      </c>
      <c r="C21" s="85">
        <v>34500</v>
      </c>
    </row>
    <row r="22" spans="1:3" ht="31.5" customHeight="1">
      <c r="A22" s="32" t="s">
        <v>15</v>
      </c>
      <c r="B22" s="80" t="s">
        <v>167</v>
      </c>
      <c r="C22" s="85">
        <v>360759</v>
      </c>
    </row>
    <row r="23" spans="1:3" ht="31.5" customHeight="1">
      <c r="A23" s="30" t="s">
        <v>172</v>
      </c>
      <c r="B23" s="36" t="s">
        <v>66</v>
      </c>
      <c r="C23" s="85">
        <v>2000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235546</v>
      </c>
    </row>
    <row r="27" spans="1:3" ht="33" customHeight="1">
      <c r="A27" s="33" t="s">
        <v>139</v>
      </c>
      <c r="B27" s="39" t="s">
        <v>142</v>
      </c>
      <c r="C27" s="85">
        <v>98581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106415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23676</v>
      </c>
    </row>
    <row r="31" spans="1:3" ht="28.5" customHeight="1">
      <c r="A31" s="33" t="s">
        <v>19</v>
      </c>
      <c r="B31" s="42" t="s">
        <v>20</v>
      </c>
      <c r="C31" s="90">
        <v>934</v>
      </c>
    </row>
    <row r="32" spans="1:3" ht="28.5" customHeight="1">
      <c r="A32" s="33" t="s">
        <v>21</v>
      </c>
      <c r="B32" s="42" t="s">
        <v>22</v>
      </c>
      <c r="C32" s="90">
        <v>2406</v>
      </c>
    </row>
    <row r="33" spans="1:3" ht="28.5" customHeight="1">
      <c r="A33" s="33" t="s">
        <v>23</v>
      </c>
      <c r="B33" s="43" t="s">
        <v>37</v>
      </c>
      <c r="C33" s="90">
        <f>C34+C36+C37+C38+C39+C40</f>
        <v>112</v>
      </c>
    </row>
    <row r="34" spans="1:3" ht="28.5" customHeight="1">
      <c r="A34" s="44" t="s">
        <v>45</v>
      </c>
      <c r="B34" s="45" t="s">
        <v>38</v>
      </c>
      <c r="C34" s="79">
        <v>24</v>
      </c>
    </row>
    <row r="35" spans="1:3" ht="28.5" customHeight="1">
      <c r="A35" s="44" t="s">
        <v>46</v>
      </c>
      <c r="B35" s="46" t="s">
        <v>39</v>
      </c>
      <c r="C35" s="79">
        <v>24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57</v>
      </c>
    </row>
    <row r="40" spans="1:3" ht="28.5" customHeight="1">
      <c r="A40" s="44" t="s">
        <v>51</v>
      </c>
      <c r="B40" s="45" t="s">
        <v>44</v>
      </c>
      <c r="C40" s="79">
        <v>31</v>
      </c>
    </row>
    <row r="41" spans="1:3" ht="28.5" customHeight="1">
      <c r="A41" s="33" t="s">
        <v>24</v>
      </c>
      <c r="B41" s="42" t="s">
        <v>25</v>
      </c>
      <c r="C41" s="90">
        <v>13082</v>
      </c>
    </row>
    <row r="42" spans="1:3" ht="28.5" customHeight="1">
      <c r="A42" s="33" t="s">
        <v>26</v>
      </c>
      <c r="B42" s="43" t="s">
        <v>61</v>
      </c>
      <c r="C42" s="90">
        <f>C43+C44+C45+C46</f>
        <v>2643</v>
      </c>
    </row>
    <row r="43" spans="1:3" ht="28.5" customHeight="1">
      <c r="A43" s="44" t="s">
        <v>56</v>
      </c>
      <c r="B43" s="45" t="s">
        <v>52</v>
      </c>
      <c r="C43" s="90">
        <v>1987</v>
      </c>
    </row>
    <row r="44" spans="1:3" ht="28.5" customHeight="1">
      <c r="A44" s="44" t="s">
        <v>57</v>
      </c>
      <c r="B44" s="45" t="s">
        <v>53</v>
      </c>
      <c r="C44" s="90">
        <v>321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335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3800</v>
      </c>
    </row>
    <row r="49" spans="1:3" ht="43.5" customHeight="1">
      <c r="A49" s="33" t="s">
        <v>30</v>
      </c>
      <c r="B49" s="42" t="s">
        <v>31</v>
      </c>
      <c r="C49" s="79">
        <v>468</v>
      </c>
    </row>
    <row r="50" spans="1:3" ht="35.25" customHeight="1">
      <c r="A50" s="33" t="s">
        <v>32</v>
      </c>
      <c r="B50" s="42" t="s">
        <v>33</v>
      </c>
      <c r="C50" s="90">
        <v>231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10846</v>
      </c>
    </row>
    <row r="52" spans="1:3" ht="42" customHeight="1">
      <c r="A52" s="33" t="s">
        <v>119</v>
      </c>
      <c r="B52" s="42" t="s">
        <v>144</v>
      </c>
      <c r="C52" s="79">
        <v>20</v>
      </c>
    </row>
    <row r="53" spans="1:3" ht="31.5" customHeight="1">
      <c r="A53" s="33" t="s">
        <v>35</v>
      </c>
      <c r="B53" s="42" t="s">
        <v>63</v>
      </c>
      <c r="C53" s="79">
        <v>10576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250</v>
      </c>
    </row>
    <row r="56" spans="1:3" ht="32.25" customHeight="1">
      <c r="A56" s="35" t="s">
        <v>127</v>
      </c>
      <c r="B56" s="47" t="s">
        <v>154</v>
      </c>
      <c r="C56" s="87">
        <v>1941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80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1859611</v>
      </c>
    </row>
    <row r="8" spans="1:3" ht="31.5" customHeight="1">
      <c r="A8" s="31" t="s">
        <v>1</v>
      </c>
      <c r="B8" s="80" t="s">
        <v>159</v>
      </c>
      <c r="C8" s="85">
        <v>233200</v>
      </c>
    </row>
    <row r="9" spans="1:3" ht="31.5" customHeight="1">
      <c r="A9" s="31" t="s">
        <v>2</v>
      </c>
      <c r="B9" s="80" t="s">
        <v>160</v>
      </c>
      <c r="C9" s="85">
        <v>166500</v>
      </c>
    </row>
    <row r="10" spans="1:3" ht="31.5" customHeight="1">
      <c r="A10" s="31" t="s">
        <v>3</v>
      </c>
      <c r="B10" s="80" t="s">
        <v>157</v>
      </c>
      <c r="C10" s="85">
        <v>810511</v>
      </c>
    </row>
    <row r="11" spans="1:3" ht="31.5" customHeight="1">
      <c r="A11" s="81" t="s">
        <v>64</v>
      </c>
      <c r="B11" s="36" t="s">
        <v>65</v>
      </c>
      <c r="C11" s="85">
        <v>47151</v>
      </c>
    </row>
    <row r="12" spans="1:3" ht="31.5" customHeight="1">
      <c r="A12" s="31" t="s">
        <v>4</v>
      </c>
      <c r="B12" s="80" t="s">
        <v>166</v>
      </c>
      <c r="C12" s="85">
        <v>73000</v>
      </c>
    </row>
    <row r="13" spans="1:3" ht="31.5" customHeight="1">
      <c r="A13" s="31" t="s">
        <v>5</v>
      </c>
      <c r="B13" s="80" t="s">
        <v>161</v>
      </c>
      <c r="C13" s="85">
        <v>44000</v>
      </c>
    </row>
    <row r="14" spans="1:3" ht="31.5" customHeight="1">
      <c r="A14" s="31" t="s">
        <v>6</v>
      </c>
      <c r="B14" s="80" t="s">
        <v>170</v>
      </c>
      <c r="C14" s="85">
        <v>24000</v>
      </c>
    </row>
    <row r="15" spans="1:3" ht="31.5" customHeight="1">
      <c r="A15" s="31" t="s">
        <v>7</v>
      </c>
      <c r="B15" s="80" t="s">
        <v>169</v>
      </c>
      <c r="C15" s="85">
        <v>9700</v>
      </c>
    </row>
    <row r="16" spans="1:3" ht="31.5" customHeight="1">
      <c r="A16" s="31" t="s">
        <v>8</v>
      </c>
      <c r="B16" s="80" t="s">
        <v>162</v>
      </c>
      <c r="C16" s="85">
        <v>65000</v>
      </c>
    </row>
    <row r="17" spans="1:3" ht="31.5" customHeight="1">
      <c r="A17" s="31" t="s">
        <v>9</v>
      </c>
      <c r="B17" s="80" t="s">
        <v>163</v>
      </c>
      <c r="C17" s="85">
        <v>19900</v>
      </c>
    </row>
    <row r="18" spans="1:3" ht="31.5" customHeight="1">
      <c r="A18" s="31" t="s">
        <v>10</v>
      </c>
      <c r="B18" s="80" t="s">
        <v>171</v>
      </c>
      <c r="C18" s="85">
        <v>1360</v>
      </c>
    </row>
    <row r="19" spans="1:3" ht="46.5" customHeight="1">
      <c r="A19" s="31" t="s">
        <v>11</v>
      </c>
      <c r="B19" s="80" t="s">
        <v>164</v>
      </c>
      <c r="C19" s="85">
        <v>5300</v>
      </c>
    </row>
    <row r="20" spans="1:3" ht="31.5" customHeight="1">
      <c r="A20" s="31" t="s">
        <v>12</v>
      </c>
      <c r="B20" s="80" t="s">
        <v>165</v>
      </c>
      <c r="C20" s="85">
        <v>33500</v>
      </c>
    </row>
    <row r="21" spans="1:3" ht="31.5" customHeight="1">
      <c r="A21" s="31" t="s">
        <v>14</v>
      </c>
      <c r="B21" s="37" t="s">
        <v>13</v>
      </c>
      <c r="C21" s="85">
        <v>21000</v>
      </c>
    </row>
    <row r="22" spans="1:3" ht="31.5" customHeight="1">
      <c r="A22" s="32" t="s">
        <v>15</v>
      </c>
      <c r="B22" s="80" t="s">
        <v>167</v>
      </c>
      <c r="C22" s="85">
        <v>233763</v>
      </c>
    </row>
    <row r="23" spans="1:3" ht="31.5" customHeight="1">
      <c r="A23" s="30" t="s">
        <v>172</v>
      </c>
      <c r="B23" s="36" t="s">
        <v>66</v>
      </c>
      <c r="C23" s="85">
        <v>2000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110877</v>
      </c>
    </row>
    <row r="27" spans="1:3" ht="33" customHeight="1">
      <c r="A27" s="33" t="s">
        <v>139</v>
      </c>
      <c r="B27" s="39" t="s">
        <v>142</v>
      </c>
      <c r="C27" s="85">
        <v>8000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69081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14877</v>
      </c>
    </row>
    <row r="31" spans="1:3" ht="28.5" customHeight="1">
      <c r="A31" s="33" t="s">
        <v>19</v>
      </c>
      <c r="B31" s="42" t="s">
        <v>20</v>
      </c>
      <c r="C31" s="90">
        <v>603</v>
      </c>
    </row>
    <row r="32" spans="1:3" ht="28.5" customHeight="1">
      <c r="A32" s="33" t="s">
        <v>21</v>
      </c>
      <c r="B32" s="42" t="s">
        <v>22</v>
      </c>
      <c r="C32" s="90">
        <v>986</v>
      </c>
    </row>
    <row r="33" spans="1:3" ht="28.5" customHeight="1">
      <c r="A33" s="33" t="s">
        <v>23</v>
      </c>
      <c r="B33" s="43" t="s">
        <v>37</v>
      </c>
      <c r="C33" s="90">
        <f>C34+C36+C37+C38+C39+C40</f>
        <v>200</v>
      </c>
    </row>
    <row r="34" spans="1:3" ht="28.5" customHeight="1">
      <c r="A34" s="44" t="s">
        <v>45</v>
      </c>
      <c r="B34" s="45" t="s">
        <v>38</v>
      </c>
      <c r="C34" s="79">
        <v>16</v>
      </c>
    </row>
    <row r="35" spans="1:3" ht="28.5" customHeight="1">
      <c r="A35" s="44" t="s">
        <v>46</v>
      </c>
      <c r="B35" s="46" t="s">
        <v>39</v>
      </c>
      <c r="C35" s="79">
        <v>16</v>
      </c>
    </row>
    <row r="36" spans="1:3" ht="28.5" customHeight="1">
      <c r="A36" s="44" t="s">
        <v>47</v>
      </c>
      <c r="B36" s="45" t="s">
        <v>40</v>
      </c>
      <c r="C36" s="79">
        <v>34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145</v>
      </c>
    </row>
    <row r="40" spans="1:3" ht="28.5" customHeight="1">
      <c r="A40" s="44" t="s">
        <v>51</v>
      </c>
      <c r="B40" s="45" t="s">
        <v>44</v>
      </c>
      <c r="C40" s="79">
        <v>5</v>
      </c>
    </row>
    <row r="41" spans="1:3" ht="28.5" customHeight="1">
      <c r="A41" s="33" t="s">
        <v>24</v>
      </c>
      <c r="B41" s="42" t="s">
        <v>25</v>
      </c>
      <c r="C41" s="90">
        <v>9216</v>
      </c>
    </row>
    <row r="42" spans="1:3" ht="28.5" customHeight="1">
      <c r="A42" s="33" t="s">
        <v>26</v>
      </c>
      <c r="B42" s="43" t="s">
        <v>61</v>
      </c>
      <c r="C42" s="90">
        <f>C43+C44+C45+C46</f>
        <v>1866</v>
      </c>
    </row>
    <row r="43" spans="1:3" ht="28.5" customHeight="1">
      <c r="A43" s="44" t="s">
        <v>56</v>
      </c>
      <c r="B43" s="45" t="s">
        <v>52</v>
      </c>
      <c r="C43" s="90">
        <v>1399</v>
      </c>
    </row>
    <row r="44" spans="1:3" ht="28.5" customHeight="1">
      <c r="A44" s="44" t="s">
        <v>57</v>
      </c>
      <c r="B44" s="45" t="s">
        <v>53</v>
      </c>
      <c r="C44" s="90">
        <v>226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241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1541</v>
      </c>
    </row>
    <row r="49" spans="1:3" ht="43.5" customHeight="1">
      <c r="A49" s="33" t="s">
        <v>30</v>
      </c>
      <c r="B49" s="42" t="s">
        <v>31</v>
      </c>
      <c r="C49" s="79">
        <v>226</v>
      </c>
    </row>
    <row r="50" spans="1:3" ht="35.25" customHeight="1">
      <c r="A50" s="33" t="s">
        <v>32</v>
      </c>
      <c r="B50" s="42" t="s">
        <v>33</v>
      </c>
      <c r="C50" s="90">
        <v>239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4167</v>
      </c>
    </row>
    <row r="52" spans="1:3" ht="42" customHeight="1">
      <c r="A52" s="33" t="s">
        <v>119</v>
      </c>
      <c r="B52" s="42" t="s">
        <v>144</v>
      </c>
      <c r="C52" s="79">
        <v>3</v>
      </c>
    </row>
    <row r="53" spans="1:3" ht="31.5" customHeight="1">
      <c r="A53" s="33" t="s">
        <v>35</v>
      </c>
      <c r="B53" s="42" t="s">
        <v>63</v>
      </c>
      <c r="C53" s="79">
        <v>3764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400</v>
      </c>
    </row>
    <row r="56" spans="1:3" ht="32.25" customHeight="1">
      <c r="A56" s="35" t="s">
        <v>127</v>
      </c>
      <c r="B56" s="47" t="s">
        <v>154</v>
      </c>
      <c r="C56" s="87">
        <v>50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81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3482955</v>
      </c>
    </row>
    <row r="8" spans="1:3" ht="31.5" customHeight="1">
      <c r="A8" s="31" t="s">
        <v>1</v>
      </c>
      <c r="B8" s="80" t="s">
        <v>159</v>
      </c>
      <c r="C8" s="85">
        <v>438974</v>
      </c>
    </row>
    <row r="9" spans="1:3" ht="31.5" customHeight="1">
      <c r="A9" s="31" t="s">
        <v>2</v>
      </c>
      <c r="B9" s="80" t="s">
        <v>160</v>
      </c>
      <c r="C9" s="85">
        <v>291043</v>
      </c>
    </row>
    <row r="10" spans="1:3" ht="31.5" customHeight="1">
      <c r="A10" s="31" t="s">
        <v>3</v>
      </c>
      <c r="B10" s="80" t="s">
        <v>157</v>
      </c>
      <c r="C10" s="85">
        <v>1517241</v>
      </c>
    </row>
    <row r="11" spans="1:3" ht="31.5" customHeight="1">
      <c r="A11" s="81" t="s">
        <v>64</v>
      </c>
      <c r="B11" s="36" t="s">
        <v>65</v>
      </c>
      <c r="C11" s="85">
        <v>82418</v>
      </c>
    </row>
    <row r="12" spans="1:3" ht="31.5" customHeight="1">
      <c r="A12" s="31" t="s">
        <v>4</v>
      </c>
      <c r="B12" s="80" t="s">
        <v>166</v>
      </c>
      <c r="C12" s="85">
        <v>118970</v>
      </c>
    </row>
    <row r="13" spans="1:3" ht="31.5" customHeight="1">
      <c r="A13" s="31" t="s">
        <v>5</v>
      </c>
      <c r="B13" s="80" t="s">
        <v>161</v>
      </c>
      <c r="C13" s="85">
        <v>88547</v>
      </c>
    </row>
    <row r="14" spans="1:3" ht="31.5" customHeight="1">
      <c r="A14" s="31" t="s">
        <v>6</v>
      </c>
      <c r="B14" s="80" t="s">
        <v>170</v>
      </c>
      <c r="C14" s="85">
        <v>35055</v>
      </c>
    </row>
    <row r="15" spans="1:3" ht="31.5" customHeight="1">
      <c r="A15" s="31" t="s">
        <v>7</v>
      </c>
      <c r="B15" s="80" t="s">
        <v>169</v>
      </c>
      <c r="C15" s="85">
        <v>18374</v>
      </c>
    </row>
    <row r="16" spans="1:3" ht="31.5" customHeight="1">
      <c r="A16" s="31" t="s">
        <v>8</v>
      </c>
      <c r="B16" s="80" t="s">
        <v>162</v>
      </c>
      <c r="C16" s="85">
        <v>103597</v>
      </c>
    </row>
    <row r="17" spans="1:3" ht="31.5" customHeight="1">
      <c r="A17" s="31" t="s">
        <v>9</v>
      </c>
      <c r="B17" s="80" t="s">
        <v>163</v>
      </c>
      <c r="C17" s="85">
        <v>27000</v>
      </c>
    </row>
    <row r="18" spans="1:3" ht="31.5" customHeight="1">
      <c r="A18" s="31" t="s">
        <v>10</v>
      </c>
      <c r="B18" s="80" t="s">
        <v>171</v>
      </c>
      <c r="C18" s="85">
        <v>1400</v>
      </c>
    </row>
    <row r="19" spans="1:3" ht="46.5" customHeight="1">
      <c r="A19" s="31" t="s">
        <v>11</v>
      </c>
      <c r="B19" s="80" t="s">
        <v>164</v>
      </c>
      <c r="C19" s="85">
        <v>9909</v>
      </c>
    </row>
    <row r="20" spans="1:3" ht="31.5" customHeight="1">
      <c r="A20" s="31" t="s">
        <v>12</v>
      </c>
      <c r="B20" s="80" t="s">
        <v>165</v>
      </c>
      <c r="C20" s="85">
        <v>86107</v>
      </c>
    </row>
    <row r="21" spans="1:3" ht="31.5" customHeight="1">
      <c r="A21" s="31" t="s">
        <v>14</v>
      </c>
      <c r="B21" s="37" t="s">
        <v>13</v>
      </c>
      <c r="C21" s="85">
        <v>38000</v>
      </c>
    </row>
    <row r="22" spans="1:3" ht="31.5" customHeight="1">
      <c r="A22" s="32" t="s">
        <v>15</v>
      </c>
      <c r="B22" s="80" t="s">
        <v>167</v>
      </c>
      <c r="C22" s="85">
        <v>510977</v>
      </c>
    </row>
    <row r="23" spans="1:3" ht="31.5" customHeight="1">
      <c r="A23" s="30" t="s">
        <v>172</v>
      </c>
      <c r="B23" s="36" t="s">
        <v>66</v>
      </c>
      <c r="C23" s="85">
        <v>480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196961</v>
      </c>
    </row>
    <row r="27" spans="1:3" ht="33" customHeight="1">
      <c r="A27" s="33" t="s">
        <v>139</v>
      </c>
      <c r="B27" s="39" t="s">
        <v>142</v>
      </c>
      <c r="C27" s="85">
        <v>800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103845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29315</v>
      </c>
    </row>
    <row r="31" spans="1:3" ht="28.5" customHeight="1">
      <c r="A31" s="33" t="s">
        <v>19</v>
      </c>
      <c r="B31" s="42" t="s">
        <v>20</v>
      </c>
      <c r="C31" s="90">
        <v>1536</v>
      </c>
    </row>
    <row r="32" spans="1:3" ht="28.5" customHeight="1">
      <c r="A32" s="33" t="s">
        <v>21</v>
      </c>
      <c r="B32" s="42" t="s">
        <v>22</v>
      </c>
      <c r="C32" s="90">
        <v>3144</v>
      </c>
    </row>
    <row r="33" spans="1:3" ht="28.5" customHeight="1">
      <c r="A33" s="33" t="s">
        <v>23</v>
      </c>
      <c r="B33" s="43" t="s">
        <v>37</v>
      </c>
      <c r="C33" s="90">
        <f>C34+C36+C37+C38+C39+C40</f>
        <v>255</v>
      </c>
    </row>
    <row r="34" spans="1:3" ht="28.5" customHeight="1">
      <c r="A34" s="44" t="s">
        <v>45</v>
      </c>
      <c r="B34" s="45" t="s">
        <v>38</v>
      </c>
      <c r="C34" s="79">
        <v>35</v>
      </c>
    </row>
    <row r="35" spans="1:3" ht="28.5" customHeight="1">
      <c r="A35" s="44" t="s">
        <v>46</v>
      </c>
      <c r="B35" s="46" t="s">
        <v>39</v>
      </c>
      <c r="C35" s="79">
        <v>35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6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202</v>
      </c>
    </row>
    <row r="40" spans="1:3" ht="28.5" customHeight="1">
      <c r="A40" s="44" t="s">
        <v>51</v>
      </c>
      <c r="B40" s="45" t="s">
        <v>44</v>
      </c>
      <c r="C40" s="79">
        <v>12</v>
      </c>
    </row>
    <row r="41" spans="1:3" ht="28.5" customHeight="1">
      <c r="A41" s="33" t="s">
        <v>24</v>
      </c>
      <c r="B41" s="42" t="s">
        <v>25</v>
      </c>
      <c r="C41" s="90">
        <v>17941</v>
      </c>
    </row>
    <row r="42" spans="1:3" ht="28.5" customHeight="1">
      <c r="A42" s="33" t="s">
        <v>26</v>
      </c>
      <c r="B42" s="43" t="s">
        <v>61</v>
      </c>
      <c r="C42" s="90">
        <f>C43+C44+C45+C46</f>
        <v>3627</v>
      </c>
    </row>
    <row r="43" spans="1:3" ht="28.5" customHeight="1">
      <c r="A43" s="44" t="s">
        <v>56</v>
      </c>
      <c r="B43" s="45" t="s">
        <v>52</v>
      </c>
      <c r="C43" s="90">
        <v>2725</v>
      </c>
    </row>
    <row r="44" spans="1:3" ht="28.5" customHeight="1">
      <c r="A44" s="44" t="s">
        <v>57</v>
      </c>
      <c r="B44" s="45" t="s">
        <v>53</v>
      </c>
      <c r="C44" s="90">
        <v>440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462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2587</v>
      </c>
    </row>
    <row r="49" spans="1:3" ht="43.5" customHeight="1">
      <c r="A49" s="33" t="s">
        <v>30</v>
      </c>
      <c r="B49" s="42" t="s">
        <v>31</v>
      </c>
      <c r="C49" s="79">
        <v>0</v>
      </c>
    </row>
    <row r="50" spans="1:3" ht="35.25" customHeight="1">
      <c r="A50" s="33" t="s">
        <v>32</v>
      </c>
      <c r="B50" s="42" t="s">
        <v>33</v>
      </c>
      <c r="C50" s="90">
        <v>225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9052</v>
      </c>
    </row>
    <row r="52" spans="1:3" ht="42" customHeight="1">
      <c r="A52" s="33" t="s">
        <v>119</v>
      </c>
      <c r="B52" s="42" t="s">
        <v>144</v>
      </c>
      <c r="C52" s="79">
        <v>51</v>
      </c>
    </row>
    <row r="53" spans="1:3" ht="31.5" customHeight="1">
      <c r="A53" s="33" t="s">
        <v>35</v>
      </c>
      <c r="B53" s="42" t="s">
        <v>63</v>
      </c>
      <c r="C53" s="79">
        <v>8136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865</v>
      </c>
    </row>
    <row r="56" spans="1:3" ht="32.25" customHeight="1">
      <c r="A56" s="35" t="s">
        <v>127</v>
      </c>
      <c r="B56" s="47" t="s">
        <v>154</v>
      </c>
      <c r="C56" s="87">
        <v>1156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82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7354331</v>
      </c>
    </row>
    <row r="8" spans="1:3" ht="31.5" customHeight="1">
      <c r="A8" s="31" t="s">
        <v>1</v>
      </c>
      <c r="B8" s="80" t="s">
        <v>159</v>
      </c>
      <c r="C8" s="85">
        <v>913414</v>
      </c>
    </row>
    <row r="9" spans="1:3" ht="31.5" customHeight="1">
      <c r="A9" s="31" t="s">
        <v>2</v>
      </c>
      <c r="B9" s="80" t="s">
        <v>160</v>
      </c>
      <c r="C9" s="85">
        <v>659210</v>
      </c>
    </row>
    <row r="10" spans="1:3" ht="31.5" customHeight="1">
      <c r="A10" s="31" t="s">
        <v>3</v>
      </c>
      <c r="B10" s="80" t="s">
        <v>157</v>
      </c>
      <c r="C10" s="85">
        <v>3193631</v>
      </c>
    </row>
    <row r="11" spans="1:3" ht="31.5" customHeight="1">
      <c r="A11" s="81" t="s">
        <v>64</v>
      </c>
      <c r="B11" s="36" t="s">
        <v>65</v>
      </c>
      <c r="C11" s="85">
        <v>202194</v>
      </c>
    </row>
    <row r="12" spans="1:3" ht="31.5" customHeight="1">
      <c r="A12" s="31" t="s">
        <v>4</v>
      </c>
      <c r="B12" s="80" t="s">
        <v>166</v>
      </c>
      <c r="C12" s="85">
        <v>250000</v>
      </c>
    </row>
    <row r="13" spans="1:3" ht="31.5" customHeight="1">
      <c r="A13" s="31" t="s">
        <v>5</v>
      </c>
      <c r="B13" s="80" t="s">
        <v>161</v>
      </c>
      <c r="C13" s="85">
        <v>213515</v>
      </c>
    </row>
    <row r="14" spans="1:3" ht="31.5" customHeight="1">
      <c r="A14" s="31" t="s">
        <v>6</v>
      </c>
      <c r="B14" s="80" t="s">
        <v>170</v>
      </c>
      <c r="C14" s="85">
        <v>171717</v>
      </c>
    </row>
    <row r="15" spans="1:3" ht="31.5" customHeight="1">
      <c r="A15" s="31" t="s">
        <v>7</v>
      </c>
      <c r="B15" s="80" t="s">
        <v>169</v>
      </c>
      <c r="C15" s="85">
        <v>35793</v>
      </c>
    </row>
    <row r="16" spans="1:3" ht="31.5" customHeight="1">
      <c r="A16" s="31" t="s">
        <v>8</v>
      </c>
      <c r="B16" s="80" t="s">
        <v>162</v>
      </c>
      <c r="C16" s="85">
        <v>205965</v>
      </c>
    </row>
    <row r="17" spans="1:3" ht="31.5" customHeight="1">
      <c r="A17" s="31" t="s">
        <v>9</v>
      </c>
      <c r="B17" s="80" t="s">
        <v>163</v>
      </c>
      <c r="C17" s="85">
        <v>70000</v>
      </c>
    </row>
    <row r="18" spans="1:3" ht="31.5" customHeight="1">
      <c r="A18" s="31" t="s">
        <v>10</v>
      </c>
      <c r="B18" s="80" t="s">
        <v>171</v>
      </c>
      <c r="C18" s="85">
        <v>4683</v>
      </c>
    </row>
    <row r="19" spans="1:3" ht="46.5" customHeight="1">
      <c r="A19" s="31" t="s">
        <v>11</v>
      </c>
      <c r="B19" s="80" t="s">
        <v>164</v>
      </c>
      <c r="C19" s="85">
        <v>25972</v>
      </c>
    </row>
    <row r="20" spans="1:3" ht="31.5" customHeight="1">
      <c r="A20" s="31" t="s">
        <v>12</v>
      </c>
      <c r="B20" s="80" t="s">
        <v>165</v>
      </c>
      <c r="C20" s="85">
        <v>173491</v>
      </c>
    </row>
    <row r="21" spans="1:3" ht="31.5" customHeight="1">
      <c r="A21" s="31" t="s">
        <v>14</v>
      </c>
      <c r="B21" s="37" t="s">
        <v>13</v>
      </c>
      <c r="C21" s="85">
        <v>85500</v>
      </c>
    </row>
    <row r="22" spans="1:3" ht="31.5" customHeight="1">
      <c r="A22" s="32" t="s">
        <v>15</v>
      </c>
      <c r="B22" s="80" t="s">
        <v>167</v>
      </c>
      <c r="C22" s="85">
        <v>1057594</v>
      </c>
    </row>
    <row r="23" spans="1:3" ht="31.5" customHeight="1">
      <c r="A23" s="30" t="s">
        <v>172</v>
      </c>
      <c r="B23" s="36" t="s">
        <v>66</v>
      </c>
      <c r="C23" s="85">
        <v>1946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239803</v>
      </c>
    </row>
    <row r="27" spans="1:3" ht="33" customHeight="1">
      <c r="A27" s="33" t="s">
        <v>139</v>
      </c>
      <c r="B27" s="39" t="s">
        <v>142</v>
      </c>
      <c r="C27" s="85">
        <v>54043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199444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58819</v>
      </c>
    </row>
    <row r="31" spans="1:3" ht="28.5" customHeight="1">
      <c r="A31" s="33" t="s">
        <v>19</v>
      </c>
      <c r="B31" s="42" t="s">
        <v>20</v>
      </c>
      <c r="C31" s="90">
        <v>2451</v>
      </c>
    </row>
    <row r="32" spans="1:3" ht="28.5" customHeight="1">
      <c r="A32" s="33" t="s">
        <v>21</v>
      </c>
      <c r="B32" s="42" t="s">
        <v>22</v>
      </c>
      <c r="C32" s="90">
        <v>7131</v>
      </c>
    </row>
    <row r="33" spans="1:3" ht="28.5" customHeight="1">
      <c r="A33" s="33" t="s">
        <v>23</v>
      </c>
      <c r="B33" s="43" t="s">
        <v>37</v>
      </c>
      <c r="C33" s="90">
        <f>C34+C36+C37+C38+C39+C40</f>
        <v>651</v>
      </c>
    </row>
    <row r="34" spans="1:3" ht="28.5" customHeight="1">
      <c r="A34" s="44" t="s">
        <v>45</v>
      </c>
      <c r="B34" s="45" t="s">
        <v>38</v>
      </c>
      <c r="C34" s="85">
        <v>90</v>
      </c>
    </row>
    <row r="35" spans="1:3" ht="28.5" customHeight="1">
      <c r="A35" s="44" t="s">
        <v>46</v>
      </c>
      <c r="B35" s="46" t="s">
        <v>39</v>
      </c>
      <c r="C35" s="85">
        <v>90</v>
      </c>
    </row>
    <row r="36" spans="1:3" ht="28.5" customHeight="1">
      <c r="A36" s="44" t="s">
        <v>47</v>
      </c>
      <c r="B36" s="45" t="s">
        <v>40</v>
      </c>
      <c r="C36" s="85">
        <v>0</v>
      </c>
    </row>
    <row r="37" spans="1:3" ht="28.5" customHeight="1">
      <c r="A37" s="44" t="s">
        <v>48</v>
      </c>
      <c r="B37" s="45" t="s">
        <v>41</v>
      </c>
      <c r="C37" s="85">
        <v>13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525</v>
      </c>
    </row>
    <row r="40" spans="1:3" ht="28.5" customHeight="1">
      <c r="A40" s="44" t="s">
        <v>51</v>
      </c>
      <c r="B40" s="45" t="s">
        <v>44</v>
      </c>
      <c r="C40" s="85">
        <v>23</v>
      </c>
    </row>
    <row r="41" spans="1:3" ht="28.5" customHeight="1">
      <c r="A41" s="33" t="s">
        <v>24</v>
      </c>
      <c r="B41" s="42" t="s">
        <v>25</v>
      </c>
      <c r="C41" s="90">
        <v>36086</v>
      </c>
    </row>
    <row r="42" spans="1:3" ht="28.5" customHeight="1">
      <c r="A42" s="33" t="s">
        <v>26</v>
      </c>
      <c r="B42" s="43" t="s">
        <v>61</v>
      </c>
      <c r="C42" s="90">
        <f>C43+C44+C45+C46</f>
        <v>7275</v>
      </c>
    </row>
    <row r="43" spans="1:3" ht="28.5" customHeight="1">
      <c r="A43" s="44" t="s">
        <v>56</v>
      </c>
      <c r="B43" s="45" t="s">
        <v>52</v>
      </c>
      <c r="C43" s="90">
        <v>5481</v>
      </c>
    </row>
    <row r="44" spans="1:3" ht="28.5" customHeight="1">
      <c r="A44" s="44" t="s">
        <v>57</v>
      </c>
      <c r="B44" s="45" t="s">
        <v>53</v>
      </c>
      <c r="C44" s="90">
        <v>884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910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4600</v>
      </c>
    </row>
    <row r="49" spans="1:3" ht="43.5" customHeight="1">
      <c r="A49" s="33" t="s">
        <v>30</v>
      </c>
      <c r="B49" s="42" t="s">
        <v>31</v>
      </c>
      <c r="C49" s="85">
        <v>191</v>
      </c>
    </row>
    <row r="50" spans="1:3" ht="35.25" customHeight="1">
      <c r="A50" s="33" t="s">
        <v>32</v>
      </c>
      <c r="B50" s="42" t="s">
        <v>33</v>
      </c>
      <c r="C50" s="90">
        <v>434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3375</v>
      </c>
    </row>
    <row r="52" spans="1:3" ht="42" customHeight="1">
      <c r="A52" s="33" t="s">
        <v>119</v>
      </c>
      <c r="B52" s="42" t="s">
        <v>144</v>
      </c>
      <c r="C52" s="85">
        <v>415</v>
      </c>
    </row>
    <row r="53" spans="1:3" ht="31.5" customHeight="1">
      <c r="A53" s="33" t="s">
        <v>35</v>
      </c>
      <c r="B53" s="42" t="s">
        <v>63</v>
      </c>
      <c r="C53" s="85">
        <v>2300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660</v>
      </c>
    </row>
    <row r="56" spans="1:3" ht="32.25" customHeight="1">
      <c r="A56" s="35" t="s">
        <v>127</v>
      </c>
      <c r="B56" s="47" t="s">
        <v>154</v>
      </c>
      <c r="C56" s="87">
        <v>2100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H1" sqref="H1:H16384"/>
      <selection pane="bottomLef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83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2073303</v>
      </c>
    </row>
    <row r="8" spans="1:3" ht="31.5" customHeight="1">
      <c r="A8" s="31" t="s">
        <v>1</v>
      </c>
      <c r="B8" s="80" t="s">
        <v>159</v>
      </c>
      <c r="C8" s="85">
        <v>254680</v>
      </c>
    </row>
    <row r="9" spans="1:3" ht="31.5" customHeight="1">
      <c r="A9" s="31" t="s">
        <v>2</v>
      </c>
      <c r="B9" s="80" t="s">
        <v>160</v>
      </c>
      <c r="C9" s="85">
        <v>133698</v>
      </c>
    </row>
    <row r="10" spans="1:3" ht="31.5" customHeight="1">
      <c r="A10" s="31" t="s">
        <v>3</v>
      </c>
      <c r="B10" s="80" t="s">
        <v>157</v>
      </c>
      <c r="C10" s="85">
        <v>801473</v>
      </c>
    </row>
    <row r="11" spans="1:3" ht="31.5" customHeight="1">
      <c r="A11" s="81" t="s">
        <v>64</v>
      </c>
      <c r="B11" s="36" t="s">
        <v>65</v>
      </c>
      <c r="C11" s="85">
        <v>45534</v>
      </c>
    </row>
    <row r="12" spans="1:3" ht="31.5" customHeight="1">
      <c r="A12" s="31" t="s">
        <v>4</v>
      </c>
      <c r="B12" s="80" t="s">
        <v>166</v>
      </c>
      <c r="C12" s="85">
        <v>58082</v>
      </c>
    </row>
    <row r="13" spans="1:3" ht="31.5" customHeight="1">
      <c r="A13" s="31" t="s">
        <v>5</v>
      </c>
      <c r="B13" s="80" t="s">
        <v>161</v>
      </c>
      <c r="C13" s="85">
        <v>63584</v>
      </c>
    </row>
    <row r="14" spans="1:3" ht="31.5" customHeight="1">
      <c r="A14" s="31" t="s">
        <v>6</v>
      </c>
      <c r="B14" s="80" t="s">
        <v>170</v>
      </c>
      <c r="C14" s="85">
        <v>34273</v>
      </c>
    </row>
    <row r="15" spans="1:3" ht="31.5" customHeight="1">
      <c r="A15" s="31" t="s">
        <v>7</v>
      </c>
      <c r="B15" s="80" t="s">
        <v>169</v>
      </c>
      <c r="C15" s="85">
        <v>10099</v>
      </c>
    </row>
    <row r="16" spans="1:3" ht="31.5" customHeight="1">
      <c r="A16" s="31" t="s">
        <v>8</v>
      </c>
      <c r="B16" s="80" t="s">
        <v>162</v>
      </c>
      <c r="C16" s="85">
        <v>58487</v>
      </c>
    </row>
    <row r="17" spans="1:3" ht="31.5" customHeight="1">
      <c r="A17" s="31" t="s">
        <v>9</v>
      </c>
      <c r="B17" s="80" t="s">
        <v>163</v>
      </c>
      <c r="C17" s="85">
        <v>24000</v>
      </c>
    </row>
    <row r="18" spans="1:3" ht="31.5" customHeight="1">
      <c r="A18" s="31" t="s">
        <v>10</v>
      </c>
      <c r="B18" s="80" t="s">
        <v>171</v>
      </c>
      <c r="C18" s="85">
        <v>1300</v>
      </c>
    </row>
    <row r="19" spans="1:3" ht="46.5" customHeight="1">
      <c r="A19" s="31" t="s">
        <v>11</v>
      </c>
      <c r="B19" s="80" t="s">
        <v>164</v>
      </c>
      <c r="C19" s="85">
        <v>4659</v>
      </c>
    </row>
    <row r="20" spans="1:3" ht="31.5" customHeight="1">
      <c r="A20" s="31" t="s">
        <v>12</v>
      </c>
      <c r="B20" s="80" t="s">
        <v>165</v>
      </c>
      <c r="C20" s="85">
        <v>41153</v>
      </c>
    </row>
    <row r="21" spans="1:3" ht="31.5" customHeight="1">
      <c r="A21" s="31" t="s">
        <v>14</v>
      </c>
      <c r="B21" s="37" t="s">
        <v>13</v>
      </c>
      <c r="C21" s="85">
        <v>23107</v>
      </c>
    </row>
    <row r="22" spans="1:3" ht="31.5" customHeight="1">
      <c r="A22" s="32" t="s">
        <v>15</v>
      </c>
      <c r="B22" s="80" t="s">
        <v>167</v>
      </c>
      <c r="C22" s="85">
        <v>282230</v>
      </c>
    </row>
    <row r="23" spans="1:3" ht="31.5" customHeight="1">
      <c r="A23" s="30" t="s">
        <v>172</v>
      </c>
      <c r="B23" s="36" t="s">
        <v>66</v>
      </c>
      <c r="C23" s="85">
        <v>580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184411</v>
      </c>
    </row>
    <row r="27" spans="1:3" ht="33" customHeight="1">
      <c r="A27" s="33" t="s">
        <v>139</v>
      </c>
      <c r="B27" s="39" t="s">
        <v>142</v>
      </c>
      <c r="C27" s="85">
        <v>98067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56453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17337</v>
      </c>
    </row>
    <row r="31" spans="1:3" ht="28.5" customHeight="1">
      <c r="A31" s="33" t="s">
        <v>19</v>
      </c>
      <c r="B31" s="42" t="s">
        <v>20</v>
      </c>
      <c r="C31" s="90">
        <v>746</v>
      </c>
    </row>
    <row r="32" spans="1:3" ht="28.5" customHeight="1">
      <c r="A32" s="33" t="s">
        <v>21</v>
      </c>
      <c r="B32" s="42" t="s">
        <v>22</v>
      </c>
      <c r="C32" s="90">
        <v>1857</v>
      </c>
    </row>
    <row r="33" spans="1:3" ht="28.5" customHeight="1">
      <c r="A33" s="33" t="s">
        <v>23</v>
      </c>
      <c r="B33" s="43" t="s">
        <v>37</v>
      </c>
      <c r="C33" s="90">
        <f>C34+C36+C37+C38+C39+C40</f>
        <v>53</v>
      </c>
    </row>
    <row r="34" spans="1:3" ht="28.5" customHeight="1">
      <c r="A34" s="44" t="s">
        <v>45</v>
      </c>
      <c r="B34" s="45" t="s">
        <v>38</v>
      </c>
      <c r="C34" s="85">
        <v>3</v>
      </c>
    </row>
    <row r="35" spans="1:3" ht="28.5" customHeight="1">
      <c r="A35" s="44" t="s">
        <v>46</v>
      </c>
      <c r="B35" s="46" t="s">
        <v>39</v>
      </c>
      <c r="C35" s="85">
        <v>3</v>
      </c>
    </row>
    <row r="36" spans="1:3" ht="28.5" customHeight="1">
      <c r="A36" s="44" t="s">
        <v>47</v>
      </c>
      <c r="B36" s="45" t="s">
        <v>40</v>
      </c>
      <c r="C36" s="85">
        <v>3</v>
      </c>
    </row>
    <row r="37" spans="1:3" ht="28.5" customHeight="1">
      <c r="A37" s="44" t="s">
        <v>48</v>
      </c>
      <c r="B37" s="45" t="s">
        <v>41</v>
      </c>
      <c r="C37" s="85">
        <v>0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47</v>
      </c>
    </row>
    <row r="40" spans="1:3" ht="28.5" customHeight="1">
      <c r="A40" s="44" t="s">
        <v>51</v>
      </c>
      <c r="B40" s="45" t="s">
        <v>44</v>
      </c>
      <c r="C40" s="85">
        <v>0</v>
      </c>
    </row>
    <row r="41" spans="1:3" ht="28.5" customHeight="1">
      <c r="A41" s="33" t="s">
        <v>24</v>
      </c>
      <c r="B41" s="42" t="s">
        <v>25</v>
      </c>
      <c r="C41" s="90">
        <v>10128</v>
      </c>
    </row>
    <row r="42" spans="1:3" ht="28.5" customHeight="1">
      <c r="A42" s="33" t="s">
        <v>26</v>
      </c>
      <c r="B42" s="43" t="s">
        <v>61</v>
      </c>
      <c r="C42" s="90">
        <f>C43+C44+C45+C46</f>
        <v>2047</v>
      </c>
    </row>
    <row r="43" spans="1:3" ht="28.5" customHeight="1">
      <c r="A43" s="44" t="s">
        <v>56</v>
      </c>
      <c r="B43" s="45" t="s">
        <v>52</v>
      </c>
      <c r="C43" s="90">
        <v>1538</v>
      </c>
    </row>
    <row r="44" spans="1:3" ht="28.5" customHeight="1">
      <c r="A44" s="44" t="s">
        <v>57</v>
      </c>
      <c r="B44" s="45" t="s">
        <v>53</v>
      </c>
      <c r="C44" s="90">
        <v>248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261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2100</v>
      </c>
    </row>
    <row r="49" spans="1:3" ht="43.5" customHeight="1">
      <c r="A49" s="33" t="s">
        <v>30</v>
      </c>
      <c r="B49" s="42" t="s">
        <v>31</v>
      </c>
      <c r="C49" s="85">
        <v>142</v>
      </c>
    </row>
    <row r="50" spans="1:3" ht="35.25" customHeight="1">
      <c r="A50" s="33" t="s">
        <v>32</v>
      </c>
      <c r="B50" s="42" t="s">
        <v>33</v>
      </c>
      <c r="C50" s="90">
        <v>264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19903</v>
      </c>
    </row>
    <row r="52" spans="1:3" ht="42" customHeight="1">
      <c r="A52" s="33" t="s">
        <v>119</v>
      </c>
      <c r="B52" s="42" t="s">
        <v>144</v>
      </c>
      <c r="C52" s="85">
        <v>2</v>
      </c>
    </row>
    <row r="53" spans="1:3" ht="31.5" customHeight="1">
      <c r="A53" s="33" t="s">
        <v>35</v>
      </c>
      <c r="B53" s="42" t="s">
        <v>63</v>
      </c>
      <c r="C53" s="85">
        <v>18401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1500</v>
      </c>
    </row>
    <row r="56" spans="1:3" ht="32.25" customHeight="1">
      <c r="A56" s="35" t="s">
        <v>127</v>
      </c>
      <c r="B56" s="47" t="s">
        <v>154</v>
      </c>
      <c r="C56" s="87">
        <v>4311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84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2170936</v>
      </c>
    </row>
    <row r="8" spans="1:3" ht="31.5" customHeight="1">
      <c r="A8" s="31" t="s">
        <v>1</v>
      </c>
      <c r="B8" s="80" t="s">
        <v>159</v>
      </c>
      <c r="C8" s="85">
        <v>279800</v>
      </c>
    </row>
    <row r="9" spans="1:3" ht="31.5" customHeight="1">
      <c r="A9" s="31" t="s">
        <v>2</v>
      </c>
      <c r="B9" s="80" t="s">
        <v>160</v>
      </c>
      <c r="C9" s="85">
        <v>173584</v>
      </c>
    </row>
    <row r="10" spans="1:3" ht="31.5" customHeight="1">
      <c r="A10" s="31" t="s">
        <v>3</v>
      </c>
      <c r="B10" s="80" t="s">
        <v>157</v>
      </c>
      <c r="C10" s="85">
        <v>858154</v>
      </c>
    </row>
    <row r="11" spans="1:3" ht="31.5" customHeight="1">
      <c r="A11" s="81" t="s">
        <v>64</v>
      </c>
      <c r="B11" s="36" t="s">
        <v>65</v>
      </c>
      <c r="C11" s="85">
        <v>43611</v>
      </c>
    </row>
    <row r="12" spans="1:3" ht="31.5" customHeight="1">
      <c r="A12" s="31" t="s">
        <v>4</v>
      </c>
      <c r="B12" s="80" t="s">
        <v>166</v>
      </c>
      <c r="C12" s="85">
        <v>67783</v>
      </c>
    </row>
    <row r="13" spans="1:3" ht="31.5" customHeight="1">
      <c r="A13" s="31" t="s">
        <v>5</v>
      </c>
      <c r="B13" s="80" t="s">
        <v>161</v>
      </c>
      <c r="C13" s="85">
        <v>62122</v>
      </c>
    </row>
    <row r="14" spans="1:3" ht="31.5" customHeight="1">
      <c r="A14" s="31" t="s">
        <v>6</v>
      </c>
      <c r="B14" s="80" t="s">
        <v>170</v>
      </c>
      <c r="C14" s="85">
        <v>29764</v>
      </c>
    </row>
    <row r="15" spans="1:3" ht="31.5" customHeight="1">
      <c r="A15" s="31" t="s">
        <v>7</v>
      </c>
      <c r="B15" s="80" t="s">
        <v>169</v>
      </c>
      <c r="C15" s="85">
        <v>14627</v>
      </c>
    </row>
    <row r="16" spans="1:3" ht="31.5" customHeight="1">
      <c r="A16" s="31" t="s">
        <v>8</v>
      </c>
      <c r="B16" s="80" t="s">
        <v>162</v>
      </c>
      <c r="C16" s="85">
        <v>79604</v>
      </c>
    </row>
    <row r="17" spans="1:3" ht="31.5" customHeight="1">
      <c r="A17" s="31" t="s">
        <v>9</v>
      </c>
      <c r="B17" s="80" t="s">
        <v>163</v>
      </c>
      <c r="C17" s="85">
        <v>17000</v>
      </c>
    </row>
    <row r="18" spans="1:3" ht="31.5" customHeight="1">
      <c r="A18" s="31" t="s">
        <v>10</v>
      </c>
      <c r="B18" s="80" t="s">
        <v>171</v>
      </c>
      <c r="C18" s="85">
        <v>3000</v>
      </c>
    </row>
    <row r="19" spans="1:3" ht="46.5" customHeight="1">
      <c r="A19" s="31" t="s">
        <v>11</v>
      </c>
      <c r="B19" s="80" t="s">
        <v>164</v>
      </c>
      <c r="C19" s="85">
        <v>6668</v>
      </c>
    </row>
    <row r="20" spans="1:3" ht="31.5" customHeight="1">
      <c r="A20" s="31" t="s">
        <v>12</v>
      </c>
      <c r="B20" s="80" t="s">
        <v>165</v>
      </c>
      <c r="C20" s="85">
        <v>46720</v>
      </c>
    </row>
    <row r="21" spans="1:3" ht="31.5" customHeight="1">
      <c r="A21" s="31" t="s">
        <v>14</v>
      </c>
      <c r="B21" s="37" t="s">
        <v>13</v>
      </c>
      <c r="C21" s="85">
        <v>25000</v>
      </c>
    </row>
    <row r="22" spans="1:3" ht="31.5" customHeight="1">
      <c r="A22" s="32" t="s">
        <v>15</v>
      </c>
      <c r="B22" s="80" t="s">
        <v>167</v>
      </c>
      <c r="C22" s="85">
        <v>295749</v>
      </c>
    </row>
    <row r="23" spans="1:3" ht="31.5" customHeight="1">
      <c r="A23" s="30" t="s">
        <v>172</v>
      </c>
      <c r="B23" s="36" t="s">
        <v>66</v>
      </c>
      <c r="C23" s="85">
        <v>520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211361</v>
      </c>
    </row>
    <row r="27" spans="1:3" ht="33" customHeight="1">
      <c r="A27" s="33" t="s">
        <v>139</v>
      </c>
      <c r="B27" s="39" t="s">
        <v>142</v>
      </c>
      <c r="C27" s="85">
        <v>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91856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18824</v>
      </c>
    </row>
    <row r="31" spans="1:3" ht="28.5" customHeight="1">
      <c r="A31" s="33" t="s">
        <v>19</v>
      </c>
      <c r="B31" s="42" t="s">
        <v>20</v>
      </c>
      <c r="C31" s="90">
        <v>791</v>
      </c>
    </row>
    <row r="32" spans="1:3" ht="28.5" customHeight="1">
      <c r="A32" s="33" t="s">
        <v>21</v>
      </c>
      <c r="B32" s="42" t="s">
        <v>22</v>
      </c>
      <c r="C32" s="90">
        <v>1849</v>
      </c>
    </row>
    <row r="33" spans="1:3" ht="28.5" customHeight="1">
      <c r="A33" s="33" t="s">
        <v>23</v>
      </c>
      <c r="B33" s="43" t="s">
        <v>37</v>
      </c>
      <c r="C33" s="90">
        <f>C34+C36+C37+C38+C39+C40</f>
        <v>68</v>
      </c>
    </row>
    <row r="34" spans="1:3" ht="28.5" customHeight="1">
      <c r="A34" s="44" t="s">
        <v>45</v>
      </c>
      <c r="B34" s="45" t="s">
        <v>38</v>
      </c>
      <c r="C34" s="79">
        <v>33</v>
      </c>
    </row>
    <row r="35" spans="1:3" ht="28.5" customHeight="1">
      <c r="A35" s="44" t="s">
        <v>46</v>
      </c>
      <c r="B35" s="46" t="s">
        <v>39</v>
      </c>
      <c r="C35" s="79">
        <v>30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32</v>
      </c>
    </row>
    <row r="40" spans="1:3" ht="28.5" customHeight="1">
      <c r="A40" s="44" t="s">
        <v>51</v>
      </c>
      <c r="B40" s="45" t="s">
        <v>44</v>
      </c>
      <c r="C40" s="79">
        <v>3</v>
      </c>
    </row>
    <row r="41" spans="1:3" ht="28.5" customHeight="1">
      <c r="A41" s="33" t="s">
        <v>24</v>
      </c>
      <c r="B41" s="42" t="s">
        <v>25</v>
      </c>
      <c r="C41" s="90">
        <v>10578</v>
      </c>
    </row>
    <row r="42" spans="1:3" ht="28.5" customHeight="1">
      <c r="A42" s="33" t="s">
        <v>26</v>
      </c>
      <c r="B42" s="43" t="s">
        <v>61</v>
      </c>
      <c r="C42" s="90">
        <f>C43+C44+C45+C46</f>
        <v>2128</v>
      </c>
    </row>
    <row r="43" spans="1:3" ht="28.5" customHeight="1">
      <c r="A43" s="44" t="s">
        <v>56</v>
      </c>
      <c r="B43" s="45" t="s">
        <v>52</v>
      </c>
      <c r="C43" s="90">
        <v>1606</v>
      </c>
    </row>
    <row r="44" spans="1:3" ht="28.5" customHeight="1">
      <c r="A44" s="44" t="s">
        <v>57</v>
      </c>
      <c r="B44" s="45" t="s">
        <v>53</v>
      </c>
      <c r="C44" s="90">
        <v>259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263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3187</v>
      </c>
    </row>
    <row r="49" spans="1:3" ht="43.5" customHeight="1">
      <c r="A49" s="33" t="s">
        <v>30</v>
      </c>
      <c r="B49" s="42" t="s">
        <v>31</v>
      </c>
      <c r="C49" s="79">
        <v>80</v>
      </c>
    </row>
    <row r="50" spans="1:3" ht="35.25" customHeight="1">
      <c r="A50" s="33" t="s">
        <v>32</v>
      </c>
      <c r="B50" s="42" t="s">
        <v>33</v>
      </c>
      <c r="C50" s="90">
        <v>143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38059</v>
      </c>
    </row>
    <row r="52" spans="1:3" ht="42" customHeight="1">
      <c r="A52" s="33" t="s">
        <v>119</v>
      </c>
      <c r="B52" s="42" t="s">
        <v>144</v>
      </c>
      <c r="C52" s="79">
        <v>100</v>
      </c>
    </row>
    <row r="53" spans="1:3" ht="31.5" customHeight="1">
      <c r="A53" s="33" t="s">
        <v>35</v>
      </c>
      <c r="B53" s="42" t="s">
        <v>63</v>
      </c>
      <c r="C53" s="79">
        <v>37859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100</v>
      </c>
    </row>
    <row r="56" spans="1:3" ht="32.25" customHeight="1">
      <c r="A56" s="35" t="s">
        <v>127</v>
      </c>
      <c r="B56" s="47" t="s">
        <v>154</v>
      </c>
      <c r="C56" s="87">
        <v>3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85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5362692</v>
      </c>
    </row>
    <row r="8" spans="1:3" ht="31.5" customHeight="1">
      <c r="A8" s="31" t="s">
        <v>1</v>
      </c>
      <c r="B8" s="80" t="s">
        <v>159</v>
      </c>
      <c r="C8" s="89">
        <v>687500</v>
      </c>
    </row>
    <row r="9" spans="1:3" ht="31.5" customHeight="1">
      <c r="A9" s="31" t="s">
        <v>2</v>
      </c>
      <c r="B9" s="80" t="s">
        <v>160</v>
      </c>
      <c r="C9" s="89">
        <v>471500</v>
      </c>
    </row>
    <row r="10" spans="1:3" ht="31.5" customHeight="1">
      <c r="A10" s="31" t="s">
        <v>3</v>
      </c>
      <c r="B10" s="80" t="s">
        <v>157</v>
      </c>
      <c r="C10" s="89">
        <v>2324528</v>
      </c>
    </row>
    <row r="11" spans="1:3" ht="31.5" customHeight="1">
      <c r="A11" s="81" t="s">
        <v>64</v>
      </c>
      <c r="B11" s="36" t="s">
        <v>65</v>
      </c>
      <c r="C11" s="89">
        <v>129000</v>
      </c>
    </row>
    <row r="12" spans="1:3" ht="31.5" customHeight="1">
      <c r="A12" s="31" t="s">
        <v>4</v>
      </c>
      <c r="B12" s="80" t="s">
        <v>166</v>
      </c>
      <c r="C12" s="89">
        <v>172400</v>
      </c>
    </row>
    <row r="13" spans="1:3" ht="31.5" customHeight="1">
      <c r="A13" s="31" t="s">
        <v>5</v>
      </c>
      <c r="B13" s="80" t="s">
        <v>161</v>
      </c>
      <c r="C13" s="89">
        <v>138400</v>
      </c>
    </row>
    <row r="14" spans="1:3" ht="31.5" customHeight="1">
      <c r="A14" s="31" t="s">
        <v>6</v>
      </c>
      <c r="B14" s="80" t="s">
        <v>170</v>
      </c>
      <c r="C14" s="89">
        <v>63000</v>
      </c>
    </row>
    <row r="15" spans="1:3" ht="31.5" customHeight="1">
      <c r="A15" s="31" t="s">
        <v>7</v>
      </c>
      <c r="B15" s="80" t="s">
        <v>169</v>
      </c>
      <c r="C15" s="89">
        <v>39000</v>
      </c>
    </row>
    <row r="16" spans="1:3" ht="31.5" customHeight="1">
      <c r="A16" s="31" t="s">
        <v>8</v>
      </c>
      <c r="B16" s="80" t="s">
        <v>162</v>
      </c>
      <c r="C16" s="89">
        <v>150200</v>
      </c>
    </row>
    <row r="17" spans="1:3" ht="31.5" customHeight="1">
      <c r="A17" s="31" t="s">
        <v>9</v>
      </c>
      <c r="B17" s="80" t="s">
        <v>163</v>
      </c>
      <c r="C17" s="89">
        <v>59000</v>
      </c>
    </row>
    <row r="18" spans="1:3" ht="31.5" customHeight="1">
      <c r="A18" s="31" t="s">
        <v>10</v>
      </c>
      <c r="B18" s="80" t="s">
        <v>171</v>
      </c>
      <c r="C18" s="89">
        <v>3400</v>
      </c>
    </row>
    <row r="19" spans="1:3" ht="46.5" customHeight="1">
      <c r="A19" s="31" t="s">
        <v>11</v>
      </c>
      <c r="B19" s="80" t="s">
        <v>164</v>
      </c>
      <c r="C19" s="89">
        <v>15000</v>
      </c>
    </row>
    <row r="20" spans="1:3" ht="31.5" customHeight="1">
      <c r="A20" s="31" t="s">
        <v>12</v>
      </c>
      <c r="B20" s="80" t="s">
        <v>165</v>
      </c>
      <c r="C20" s="89">
        <v>136300</v>
      </c>
    </row>
    <row r="21" spans="1:3" ht="31.5" customHeight="1">
      <c r="A21" s="31" t="s">
        <v>14</v>
      </c>
      <c r="B21" s="37" t="s">
        <v>13</v>
      </c>
      <c r="C21" s="89">
        <v>58500</v>
      </c>
    </row>
    <row r="22" spans="1:3" ht="31.5" customHeight="1">
      <c r="A22" s="32" t="s">
        <v>15</v>
      </c>
      <c r="B22" s="80" t="s">
        <v>167</v>
      </c>
      <c r="C22" s="89">
        <v>743775</v>
      </c>
    </row>
    <row r="23" spans="1:3" ht="31.5" customHeight="1">
      <c r="A23" s="30" t="s">
        <v>172</v>
      </c>
      <c r="B23" s="36" t="s">
        <v>66</v>
      </c>
      <c r="C23" s="89">
        <v>1000</v>
      </c>
    </row>
    <row r="24" spans="1:3" ht="33" customHeight="1">
      <c r="A24" s="33" t="s">
        <v>16</v>
      </c>
      <c r="B24" s="38" t="s">
        <v>140</v>
      </c>
      <c r="C24" s="89">
        <v>0</v>
      </c>
    </row>
    <row r="25" spans="1:3" ht="33" customHeight="1">
      <c r="A25" s="33" t="s">
        <v>137</v>
      </c>
      <c r="B25" s="39" t="s">
        <v>60</v>
      </c>
      <c r="C25" s="89">
        <v>0</v>
      </c>
    </row>
    <row r="26" spans="1:3" ht="33" customHeight="1">
      <c r="A26" s="33" t="s">
        <v>138</v>
      </c>
      <c r="B26" s="39" t="s">
        <v>141</v>
      </c>
      <c r="C26" s="89">
        <v>229964</v>
      </c>
    </row>
    <row r="27" spans="1:3" ht="33" customHeight="1">
      <c r="A27" s="33" t="s">
        <v>139</v>
      </c>
      <c r="B27" s="39" t="s">
        <v>142</v>
      </c>
      <c r="C27" s="89">
        <v>70225</v>
      </c>
    </row>
    <row r="28" spans="1:3" s="5" customFormat="1" ht="31.5" customHeight="1">
      <c r="A28" s="34" t="s">
        <v>68</v>
      </c>
      <c r="B28" s="40" t="s">
        <v>69</v>
      </c>
      <c r="C28" s="91">
        <v>0</v>
      </c>
    </row>
    <row r="29" spans="1:3" s="5" customFormat="1" ht="31.5" customHeight="1">
      <c r="A29" s="34" t="s">
        <v>67</v>
      </c>
      <c r="B29" s="40" t="s">
        <v>70</v>
      </c>
      <c r="C29" s="91">
        <v>144357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42065</v>
      </c>
    </row>
    <row r="31" spans="1:3" ht="28.5" customHeight="1">
      <c r="A31" s="33" t="s">
        <v>19</v>
      </c>
      <c r="B31" s="42" t="s">
        <v>20</v>
      </c>
      <c r="C31" s="90">
        <v>2245</v>
      </c>
    </row>
    <row r="32" spans="1:3" ht="28.5" customHeight="1">
      <c r="A32" s="33" t="s">
        <v>21</v>
      </c>
      <c r="B32" s="42" t="s">
        <v>22</v>
      </c>
      <c r="C32" s="90">
        <v>7797</v>
      </c>
    </row>
    <row r="33" spans="1:3" ht="28.5" customHeight="1">
      <c r="A33" s="33" t="s">
        <v>23</v>
      </c>
      <c r="B33" s="43" t="s">
        <v>37</v>
      </c>
      <c r="C33" s="90">
        <f>C34+C36+C37+C38+C39+C40</f>
        <v>354</v>
      </c>
    </row>
    <row r="34" spans="1:3" ht="28.5" customHeight="1">
      <c r="A34" s="44" t="s">
        <v>45</v>
      </c>
      <c r="B34" s="45" t="s">
        <v>38</v>
      </c>
      <c r="C34" s="79">
        <v>44</v>
      </c>
    </row>
    <row r="35" spans="1:3" ht="28.5" customHeight="1">
      <c r="A35" s="44" t="s">
        <v>46</v>
      </c>
      <c r="B35" s="46" t="s">
        <v>39</v>
      </c>
      <c r="C35" s="79">
        <v>44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244</v>
      </c>
    </row>
    <row r="40" spans="1:3" ht="28.5" customHeight="1">
      <c r="A40" s="44" t="s">
        <v>51</v>
      </c>
      <c r="B40" s="45" t="s">
        <v>44</v>
      </c>
      <c r="C40" s="79">
        <v>66</v>
      </c>
    </row>
    <row r="41" spans="1:3" ht="28.5" customHeight="1">
      <c r="A41" s="33" t="s">
        <v>24</v>
      </c>
      <c r="B41" s="42" t="s">
        <v>25</v>
      </c>
      <c r="C41" s="90">
        <v>22159</v>
      </c>
    </row>
    <row r="42" spans="1:3" ht="28.5" customHeight="1">
      <c r="A42" s="33" t="s">
        <v>26</v>
      </c>
      <c r="B42" s="43" t="s">
        <v>61</v>
      </c>
      <c r="C42" s="90">
        <f>C43+C44+C45+C46</f>
        <v>4466</v>
      </c>
    </row>
    <row r="43" spans="1:3" ht="28.5" customHeight="1">
      <c r="A43" s="44" t="s">
        <v>56</v>
      </c>
      <c r="B43" s="45" t="s">
        <v>52</v>
      </c>
      <c r="C43" s="90">
        <v>3367</v>
      </c>
    </row>
    <row r="44" spans="1:3" ht="28.5" customHeight="1">
      <c r="A44" s="44" t="s">
        <v>57</v>
      </c>
      <c r="B44" s="45" t="s">
        <v>53</v>
      </c>
      <c r="C44" s="90">
        <v>543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556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4537</v>
      </c>
    </row>
    <row r="49" spans="1:3" ht="43.5" customHeight="1">
      <c r="A49" s="33" t="s">
        <v>30</v>
      </c>
      <c r="B49" s="42" t="s">
        <v>31</v>
      </c>
      <c r="C49" s="79">
        <v>0</v>
      </c>
    </row>
    <row r="50" spans="1:3" ht="35.25" customHeight="1">
      <c r="A50" s="33" t="s">
        <v>32</v>
      </c>
      <c r="B50" s="42" t="s">
        <v>33</v>
      </c>
      <c r="C50" s="90">
        <v>507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23273</v>
      </c>
    </row>
    <row r="52" spans="1:3" ht="42" customHeight="1">
      <c r="A52" s="33" t="s">
        <v>119</v>
      </c>
      <c r="B52" s="42" t="s">
        <v>144</v>
      </c>
      <c r="C52" s="79">
        <v>100</v>
      </c>
    </row>
    <row r="53" spans="1:3" ht="31.5" customHeight="1">
      <c r="A53" s="33" t="s">
        <v>35</v>
      </c>
      <c r="B53" s="42" t="s">
        <v>63</v>
      </c>
      <c r="C53" s="79">
        <v>19673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3500</v>
      </c>
    </row>
    <row r="56" spans="1:3" ht="32.25" customHeight="1">
      <c r="A56" s="35" t="s">
        <v>127</v>
      </c>
      <c r="B56" s="47" t="s">
        <v>154</v>
      </c>
      <c r="C56" s="87">
        <v>5531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44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86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2695857</v>
      </c>
    </row>
    <row r="8" spans="1:3" ht="31.5" customHeight="1">
      <c r="A8" s="31" t="s">
        <v>1</v>
      </c>
      <c r="B8" s="80" t="s">
        <v>159</v>
      </c>
      <c r="C8" s="85">
        <v>337885</v>
      </c>
    </row>
    <row r="9" spans="1:3" ht="31.5" customHeight="1">
      <c r="A9" s="31" t="s">
        <v>2</v>
      </c>
      <c r="B9" s="80" t="s">
        <v>160</v>
      </c>
      <c r="C9" s="85">
        <v>209945</v>
      </c>
    </row>
    <row r="10" spans="1:3" ht="31.5" customHeight="1">
      <c r="A10" s="31" t="s">
        <v>3</v>
      </c>
      <c r="B10" s="80" t="s">
        <v>157</v>
      </c>
      <c r="C10" s="85">
        <v>1230835</v>
      </c>
    </row>
    <row r="11" spans="1:3" ht="31.5" customHeight="1">
      <c r="A11" s="81" t="s">
        <v>64</v>
      </c>
      <c r="B11" s="36" t="s">
        <v>65</v>
      </c>
      <c r="C11" s="85">
        <v>67450</v>
      </c>
    </row>
    <row r="12" spans="1:3" ht="31.5" customHeight="1">
      <c r="A12" s="31" t="s">
        <v>4</v>
      </c>
      <c r="B12" s="80" t="s">
        <v>166</v>
      </c>
      <c r="C12" s="85">
        <v>73629</v>
      </c>
    </row>
    <row r="13" spans="1:3" ht="31.5" customHeight="1">
      <c r="A13" s="31" t="s">
        <v>5</v>
      </c>
      <c r="B13" s="80" t="s">
        <v>161</v>
      </c>
      <c r="C13" s="85">
        <v>66198</v>
      </c>
    </row>
    <row r="14" spans="1:3" ht="31.5" customHeight="1">
      <c r="A14" s="31" t="s">
        <v>6</v>
      </c>
      <c r="B14" s="80" t="s">
        <v>170</v>
      </c>
      <c r="C14" s="85">
        <v>33707</v>
      </c>
    </row>
    <row r="15" spans="1:3" ht="31.5" customHeight="1">
      <c r="A15" s="31" t="s">
        <v>7</v>
      </c>
      <c r="B15" s="80" t="s">
        <v>169</v>
      </c>
      <c r="C15" s="85">
        <v>8844</v>
      </c>
    </row>
    <row r="16" spans="1:3" ht="31.5" customHeight="1">
      <c r="A16" s="31" t="s">
        <v>8</v>
      </c>
      <c r="B16" s="80" t="s">
        <v>162</v>
      </c>
      <c r="C16" s="85">
        <v>88643</v>
      </c>
    </row>
    <row r="17" spans="1:3" ht="31.5" customHeight="1">
      <c r="A17" s="31" t="s">
        <v>9</v>
      </c>
      <c r="B17" s="80" t="s">
        <v>163</v>
      </c>
      <c r="C17" s="85">
        <v>20000</v>
      </c>
    </row>
    <row r="18" spans="1:3" ht="31.5" customHeight="1">
      <c r="A18" s="31" t="s">
        <v>10</v>
      </c>
      <c r="B18" s="80" t="s">
        <v>171</v>
      </c>
      <c r="C18" s="85">
        <v>2000</v>
      </c>
    </row>
    <row r="19" spans="1:3" ht="46.5" customHeight="1">
      <c r="A19" s="31" t="s">
        <v>11</v>
      </c>
      <c r="B19" s="80" t="s">
        <v>164</v>
      </c>
      <c r="C19" s="85">
        <v>8613</v>
      </c>
    </row>
    <row r="20" spans="1:3" ht="31.5" customHeight="1">
      <c r="A20" s="31" t="s">
        <v>12</v>
      </c>
      <c r="B20" s="80" t="s">
        <v>165</v>
      </c>
      <c r="C20" s="85">
        <v>55848</v>
      </c>
    </row>
    <row r="21" spans="1:3" ht="31.5" customHeight="1">
      <c r="A21" s="31" t="s">
        <v>14</v>
      </c>
      <c r="B21" s="37" t="s">
        <v>13</v>
      </c>
      <c r="C21" s="85">
        <v>29373</v>
      </c>
    </row>
    <row r="22" spans="1:3" ht="31.5" customHeight="1">
      <c r="A22" s="32" t="s">
        <v>15</v>
      </c>
      <c r="B22" s="80" t="s">
        <v>167</v>
      </c>
      <c r="C22" s="85">
        <v>363814</v>
      </c>
    </row>
    <row r="23" spans="1:3" ht="31.5" customHeight="1">
      <c r="A23" s="30" t="s">
        <v>172</v>
      </c>
      <c r="B23" s="36" t="s">
        <v>66</v>
      </c>
      <c r="C23" s="85">
        <v>750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163413</v>
      </c>
    </row>
    <row r="27" spans="1:3" ht="33" customHeight="1">
      <c r="A27" s="33" t="s">
        <v>139</v>
      </c>
      <c r="B27" s="39" t="s">
        <v>142</v>
      </c>
      <c r="C27" s="85">
        <v>3110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99997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19970</v>
      </c>
    </row>
    <row r="31" spans="1:3" ht="28.5" customHeight="1">
      <c r="A31" s="33" t="s">
        <v>19</v>
      </c>
      <c r="B31" s="42" t="s">
        <v>20</v>
      </c>
      <c r="C31" s="90">
        <v>898</v>
      </c>
    </row>
    <row r="32" spans="1:3" ht="28.5" customHeight="1">
      <c r="A32" s="33" t="s">
        <v>21</v>
      </c>
      <c r="B32" s="42" t="s">
        <v>22</v>
      </c>
      <c r="C32" s="90">
        <v>2266</v>
      </c>
    </row>
    <row r="33" spans="1:3" ht="28.5" customHeight="1">
      <c r="A33" s="33" t="s">
        <v>23</v>
      </c>
      <c r="B33" s="43" t="s">
        <v>37</v>
      </c>
      <c r="C33" s="90">
        <f>C34+C36+C37+C38+C39+C40</f>
        <v>225</v>
      </c>
    </row>
    <row r="34" spans="1:3" ht="23.25" customHeight="1">
      <c r="A34" s="44" t="s">
        <v>45</v>
      </c>
      <c r="B34" s="45" t="s">
        <v>38</v>
      </c>
      <c r="C34" s="79">
        <v>26</v>
      </c>
    </row>
    <row r="35" spans="1:3" ht="28.5" customHeight="1">
      <c r="A35" s="44" t="s">
        <v>46</v>
      </c>
      <c r="B35" s="46" t="s">
        <v>39</v>
      </c>
      <c r="C35" s="79">
        <v>26</v>
      </c>
    </row>
    <row r="36" spans="1:3" ht="28.5" customHeight="1">
      <c r="A36" s="44" t="s">
        <v>47</v>
      </c>
      <c r="B36" s="45" t="s">
        <v>40</v>
      </c>
      <c r="C36" s="79">
        <v>6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172</v>
      </c>
    </row>
    <row r="40" spans="1:3" ht="28.5" customHeight="1">
      <c r="A40" s="44" t="s">
        <v>51</v>
      </c>
      <c r="B40" s="45" t="s">
        <v>44</v>
      </c>
      <c r="C40" s="79">
        <v>21</v>
      </c>
    </row>
    <row r="41" spans="1:3" ht="28.5" customHeight="1">
      <c r="A41" s="33" t="s">
        <v>24</v>
      </c>
      <c r="B41" s="42" t="s">
        <v>25</v>
      </c>
      <c r="C41" s="90">
        <v>12350</v>
      </c>
    </row>
    <row r="42" spans="1:3" ht="28.5" customHeight="1">
      <c r="A42" s="33" t="s">
        <v>26</v>
      </c>
      <c r="B42" s="43" t="s">
        <v>61</v>
      </c>
      <c r="C42" s="90">
        <f>C43+C44+C45+C46</f>
        <v>2497</v>
      </c>
    </row>
    <row r="43" spans="1:3" ht="28.5" customHeight="1">
      <c r="A43" s="44" t="s">
        <v>56</v>
      </c>
      <c r="B43" s="45" t="s">
        <v>52</v>
      </c>
      <c r="C43" s="90">
        <v>1876</v>
      </c>
    </row>
    <row r="44" spans="1:3" ht="28.5" customHeight="1">
      <c r="A44" s="44" t="s">
        <v>57</v>
      </c>
      <c r="B44" s="45" t="s">
        <v>53</v>
      </c>
      <c r="C44" s="90">
        <v>302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319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1344</v>
      </c>
    </row>
    <row r="49" spans="1:3" ht="43.5" customHeight="1">
      <c r="A49" s="33" t="s">
        <v>30</v>
      </c>
      <c r="B49" s="42" t="s">
        <v>31</v>
      </c>
      <c r="C49" s="79">
        <v>195</v>
      </c>
    </row>
    <row r="50" spans="1:3" ht="35.25" customHeight="1">
      <c r="A50" s="33" t="s">
        <v>32</v>
      </c>
      <c r="B50" s="42" t="s">
        <v>33</v>
      </c>
      <c r="C50" s="90">
        <v>195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1997</v>
      </c>
    </row>
    <row r="52" spans="1:3" ht="42" customHeight="1">
      <c r="A52" s="33" t="s">
        <v>119</v>
      </c>
      <c r="B52" s="42" t="s">
        <v>144</v>
      </c>
      <c r="C52" s="79">
        <v>27</v>
      </c>
    </row>
    <row r="53" spans="1:3" ht="31.5" customHeight="1">
      <c r="A53" s="33" t="s">
        <v>35</v>
      </c>
      <c r="B53" s="42" t="s">
        <v>63</v>
      </c>
      <c r="C53" s="79">
        <v>1905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65</v>
      </c>
    </row>
    <row r="56" spans="1:3" ht="32.25" customHeight="1">
      <c r="A56" s="35" t="s">
        <v>127</v>
      </c>
      <c r="B56" s="47" t="s">
        <v>154</v>
      </c>
      <c r="C56" s="87">
        <v>19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2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C35" sqref="C35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89</v>
      </c>
      <c r="B2" s="101"/>
      <c r="C2" s="101"/>
    </row>
    <row r="3" spans="1:3" ht="33" customHeight="1">
      <c r="A3" s="1"/>
      <c r="B3" s="78"/>
      <c r="C3" s="94" t="str">
        <f>NFZ!C3</f>
        <v>w tys. zł</v>
      </c>
    </row>
    <row r="4" spans="1:3" s="6" customFormat="1" ht="33" customHeight="1">
      <c r="A4" s="102" t="s">
        <v>158</v>
      </c>
      <c r="B4" s="102" t="s">
        <v>62</v>
      </c>
      <c r="C4" s="98" t="s">
        <v>196</v>
      </c>
    </row>
    <row r="5" spans="1:3" s="6" customFormat="1" ht="33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6">
        <f>C8+C9+C10+C12+C13+C14+C15+C16+C17+C18+C19+C20+C21+C22+C24+C25+C26+C27</f>
        <v>463886</v>
      </c>
    </row>
    <row r="8" spans="1:3" ht="31.5" customHeight="1">
      <c r="A8" s="31" t="s">
        <v>1</v>
      </c>
      <c r="B8" s="37" t="s">
        <v>159</v>
      </c>
      <c r="C8" s="27">
        <v>0</v>
      </c>
    </row>
    <row r="9" spans="1:3" ht="31.5" customHeight="1">
      <c r="A9" s="31" t="s">
        <v>2</v>
      </c>
      <c r="B9" s="37" t="s">
        <v>160</v>
      </c>
      <c r="C9" s="27">
        <v>0</v>
      </c>
    </row>
    <row r="10" spans="1:3" ht="31.5" customHeight="1">
      <c r="A10" s="31" t="s">
        <v>3</v>
      </c>
      <c r="B10" s="37" t="s">
        <v>157</v>
      </c>
      <c r="C10" s="27">
        <v>0</v>
      </c>
    </row>
    <row r="11" spans="1:3" ht="31.5" customHeight="1">
      <c r="A11" s="30" t="s">
        <v>64</v>
      </c>
      <c r="B11" s="36" t="s">
        <v>65</v>
      </c>
      <c r="C11" s="27">
        <v>0</v>
      </c>
    </row>
    <row r="12" spans="1:3" ht="31.5" customHeight="1">
      <c r="A12" s="31" t="s">
        <v>4</v>
      </c>
      <c r="B12" s="37" t="s">
        <v>166</v>
      </c>
      <c r="C12" s="27">
        <v>0</v>
      </c>
    </row>
    <row r="13" spans="1:3" ht="31.5" customHeight="1">
      <c r="A13" s="31" t="s">
        <v>5</v>
      </c>
      <c r="B13" s="37" t="s">
        <v>161</v>
      </c>
      <c r="C13" s="27">
        <v>0</v>
      </c>
    </row>
    <row r="14" spans="1:3" ht="31.5" customHeight="1">
      <c r="A14" s="31" t="s">
        <v>6</v>
      </c>
      <c r="B14" s="37" t="s">
        <v>170</v>
      </c>
      <c r="C14" s="27">
        <v>0</v>
      </c>
    </row>
    <row r="15" spans="1:3" ht="31.5" customHeight="1">
      <c r="A15" s="31" t="s">
        <v>7</v>
      </c>
      <c r="B15" s="37" t="s">
        <v>169</v>
      </c>
      <c r="C15" s="27">
        <v>0</v>
      </c>
    </row>
    <row r="16" spans="1:3" ht="31.5" customHeight="1">
      <c r="A16" s="31" t="s">
        <v>8</v>
      </c>
      <c r="B16" s="37" t="s">
        <v>162</v>
      </c>
      <c r="C16" s="27">
        <v>0</v>
      </c>
    </row>
    <row r="17" spans="1:3" ht="31.5" customHeight="1">
      <c r="A17" s="31" t="s">
        <v>9</v>
      </c>
      <c r="B17" s="37" t="s">
        <v>163</v>
      </c>
      <c r="C17" s="27">
        <v>0</v>
      </c>
    </row>
    <row r="18" spans="1:3" ht="31.5" customHeight="1">
      <c r="A18" s="31" t="s">
        <v>10</v>
      </c>
      <c r="B18" s="37" t="s">
        <v>171</v>
      </c>
      <c r="C18" s="27">
        <v>0</v>
      </c>
    </row>
    <row r="19" spans="1:3" ht="46.5" customHeight="1">
      <c r="A19" s="31" t="s">
        <v>11</v>
      </c>
      <c r="B19" s="37" t="s">
        <v>164</v>
      </c>
      <c r="C19" s="27">
        <v>0</v>
      </c>
    </row>
    <row r="20" spans="1:3" ht="31.5" customHeight="1">
      <c r="A20" s="31" t="s">
        <v>12</v>
      </c>
      <c r="B20" s="37" t="s">
        <v>165</v>
      </c>
      <c r="C20" s="27">
        <v>0</v>
      </c>
    </row>
    <row r="21" spans="1:3" ht="31.5" customHeight="1">
      <c r="A21" s="31" t="s">
        <v>14</v>
      </c>
      <c r="B21" s="37" t="s">
        <v>13</v>
      </c>
      <c r="C21" s="27">
        <v>0</v>
      </c>
    </row>
    <row r="22" spans="1:3" ht="31.5" customHeight="1">
      <c r="A22" s="32" t="s">
        <v>15</v>
      </c>
      <c r="B22" s="80" t="s">
        <v>167</v>
      </c>
      <c r="C22" s="27">
        <v>0</v>
      </c>
    </row>
    <row r="23" spans="1:3" ht="31.5" customHeight="1">
      <c r="A23" s="30" t="s">
        <v>172</v>
      </c>
      <c r="B23" s="36" t="s">
        <v>66</v>
      </c>
      <c r="C23" s="27">
        <v>0</v>
      </c>
    </row>
    <row r="24" spans="1:3" ht="33" customHeight="1">
      <c r="A24" s="33" t="s">
        <v>16</v>
      </c>
      <c r="B24" s="38" t="s">
        <v>140</v>
      </c>
      <c r="C24" s="27">
        <v>457250</v>
      </c>
    </row>
    <row r="25" spans="1:3" ht="33" customHeight="1">
      <c r="A25" s="33" t="s">
        <v>137</v>
      </c>
      <c r="B25" s="39" t="s">
        <v>60</v>
      </c>
      <c r="C25" s="27">
        <v>6636</v>
      </c>
    </row>
    <row r="26" spans="1:3" ht="33" customHeight="1">
      <c r="A26" s="33" t="s">
        <v>138</v>
      </c>
      <c r="B26" s="39" t="s">
        <v>141</v>
      </c>
      <c r="C26" s="27">
        <v>0</v>
      </c>
    </row>
    <row r="27" spans="1:3" ht="33" customHeight="1">
      <c r="A27" s="33" t="s">
        <v>139</v>
      </c>
      <c r="B27" s="39" t="s">
        <v>142</v>
      </c>
      <c r="C27" s="27">
        <v>0</v>
      </c>
    </row>
    <row r="28" spans="1:3" s="5" customFormat="1" ht="31.5" customHeight="1">
      <c r="A28" s="34" t="s">
        <v>68</v>
      </c>
      <c r="B28" s="40" t="s">
        <v>69</v>
      </c>
      <c r="C28" s="82">
        <v>0</v>
      </c>
    </row>
    <row r="29" spans="1:3" s="5" customFormat="1" ht="31.5" customHeight="1">
      <c r="A29" s="34" t="s">
        <v>67</v>
      </c>
      <c r="B29" s="40" t="s">
        <v>70</v>
      </c>
      <c r="C29" s="83">
        <v>0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187735</v>
      </c>
    </row>
    <row r="31" spans="1:3" ht="28.5" customHeight="1">
      <c r="A31" s="33" t="s">
        <v>19</v>
      </c>
      <c r="B31" s="42" t="s">
        <v>20</v>
      </c>
      <c r="C31" s="90">
        <v>5039</v>
      </c>
    </row>
    <row r="32" spans="1:3" ht="28.5" customHeight="1">
      <c r="A32" s="33" t="s">
        <v>21</v>
      </c>
      <c r="B32" s="42" t="s">
        <v>22</v>
      </c>
      <c r="C32" s="90">
        <v>83862</v>
      </c>
    </row>
    <row r="33" spans="1:3" ht="28.5" customHeight="1">
      <c r="A33" s="33" t="s">
        <v>23</v>
      </c>
      <c r="B33" s="43" t="s">
        <v>37</v>
      </c>
      <c r="C33" s="90">
        <f>C34+C36+C37+C38+C39+C40</f>
        <v>417</v>
      </c>
    </row>
    <row r="34" spans="1:3" ht="28.5" customHeight="1">
      <c r="A34" s="44" t="s">
        <v>45</v>
      </c>
      <c r="B34" s="45" t="s">
        <v>38</v>
      </c>
      <c r="C34" s="90">
        <v>34</v>
      </c>
    </row>
    <row r="35" spans="1:3" ht="28.5" customHeight="1">
      <c r="A35" s="44" t="s">
        <v>46</v>
      </c>
      <c r="B35" s="46" t="s">
        <v>39</v>
      </c>
      <c r="C35" s="90">
        <v>34</v>
      </c>
    </row>
    <row r="36" spans="1:3" ht="28.5" customHeight="1">
      <c r="A36" s="44" t="s">
        <v>47</v>
      </c>
      <c r="B36" s="45" t="s">
        <v>40</v>
      </c>
      <c r="C36" s="90">
        <v>25</v>
      </c>
    </row>
    <row r="37" spans="1:3" ht="28.5" customHeight="1">
      <c r="A37" s="44" t="s">
        <v>48</v>
      </c>
      <c r="B37" s="45" t="s">
        <v>41</v>
      </c>
      <c r="C37" s="90">
        <v>0</v>
      </c>
    </row>
    <row r="38" spans="1:3" ht="28.5" customHeight="1">
      <c r="A38" s="44" t="s">
        <v>49</v>
      </c>
      <c r="B38" s="45" t="s">
        <v>42</v>
      </c>
      <c r="C38" s="90">
        <v>0</v>
      </c>
    </row>
    <row r="39" spans="1:3" ht="28.5" customHeight="1">
      <c r="A39" s="44" t="s">
        <v>50</v>
      </c>
      <c r="B39" s="45" t="s">
        <v>43</v>
      </c>
      <c r="C39" s="90">
        <v>351</v>
      </c>
    </row>
    <row r="40" spans="1:3" ht="28.5" customHeight="1">
      <c r="A40" s="44" t="s">
        <v>51</v>
      </c>
      <c r="B40" s="45" t="s">
        <v>44</v>
      </c>
      <c r="C40" s="90">
        <v>7</v>
      </c>
    </row>
    <row r="41" spans="1:3" ht="28.5" customHeight="1">
      <c r="A41" s="33" t="s">
        <v>24</v>
      </c>
      <c r="B41" s="42" t="s">
        <v>25</v>
      </c>
      <c r="C41" s="90">
        <v>31233</v>
      </c>
    </row>
    <row r="42" spans="1:3" ht="28.5" customHeight="1">
      <c r="A42" s="33" t="s">
        <v>26</v>
      </c>
      <c r="B42" s="43" t="s">
        <v>61</v>
      </c>
      <c r="C42" s="90">
        <f>C43+C44+C45+C46</f>
        <v>7242</v>
      </c>
    </row>
    <row r="43" spans="1:3" ht="28.5" customHeight="1">
      <c r="A43" s="44" t="s">
        <v>56</v>
      </c>
      <c r="B43" s="45" t="s">
        <v>52</v>
      </c>
      <c r="C43" s="90">
        <v>4745</v>
      </c>
    </row>
    <row r="44" spans="1:3" ht="28.5" customHeight="1">
      <c r="A44" s="44" t="s">
        <v>57</v>
      </c>
      <c r="B44" s="45" t="s">
        <v>53</v>
      </c>
      <c r="C44" s="90">
        <v>765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1732</v>
      </c>
    </row>
    <row r="47" spans="1:3" ht="28.5" customHeight="1">
      <c r="A47" s="33" t="s">
        <v>27</v>
      </c>
      <c r="B47" s="42" t="s">
        <v>28</v>
      </c>
      <c r="C47" s="90">
        <v>200</v>
      </c>
    </row>
    <row r="48" spans="1:3" ht="48" customHeight="1">
      <c r="A48" s="33" t="s">
        <v>29</v>
      </c>
      <c r="B48" s="42" t="s">
        <v>115</v>
      </c>
      <c r="C48" s="27">
        <v>56746</v>
      </c>
    </row>
    <row r="49" spans="1:3" ht="43.5" customHeight="1">
      <c r="A49" s="33" t="s">
        <v>30</v>
      </c>
      <c r="B49" s="42" t="s">
        <v>31</v>
      </c>
      <c r="C49" s="27">
        <v>426</v>
      </c>
    </row>
    <row r="50" spans="1:3" ht="35.25" customHeight="1">
      <c r="A50" s="33" t="s">
        <v>32</v>
      </c>
      <c r="B50" s="42" t="s">
        <v>33</v>
      </c>
      <c r="C50" s="90">
        <v>2570</v>
      </c>
    </row>
    <row r="51" spans="1:3" s="3" customFormat="1" ht="30" customHeight="1">
      <c r="A51" s="35" t="s">
        <v>34</v>
      </c>
      <c r="B51" s="47" t="s">
        <v>168</v>
      </c>
      <c r="C51" s="29">
        <f>C52+C53+C54+C55</f>
        <v>20449</v>
      </c>
    </row>
    <row r="52" spans="1:3" ht="42" customHeight="1">
      <c r="A52" s="33" t="s">
        <v>119</v>
      </c>
      <c r="B52" s="42" t="s">
        <v>144</v>
      </c>
      <c r="C52" s="90">
        <v>20163</v>
      </c>
    </row>
    <row r="53" spans="1:3" ht="31.5" customHeight="1">
      <c r="A53" s="33" t="s">
        <v>35</v>
      </c>
      <c r="B53" s="42" t="s">
        <v>63</v>
      </c>
      <c r="C53" s="90">
        <v>0</v>
      </c>
    </row>
    <row r="54" spans="1:3" ht="31.5" customHeight="1">
      <c r="A54" s="33" t="s">
        <v>36</v>
      </c>
      <c r="B54" s="42" t="s">
        <v>121</v>
      </c>
      <c r="C54" s="90">
        <v>0</v>
      </c>
    </row>
    <row r="55" spans="1:3" ht="31.5" customHeight="1">
      <c r="A55" s="33" t="s">
        <v>120</v>
      </c>
      <c r="B55" s="42" t="s">
        <v>122</v>
      </c>
      <c r="C55" s="90">
        <v>286</v>
      </c>
    </row>
    <row r="56" spans="1:3" ht="32.25" customHeight="1">
      <c r="A56" s="35" t="s">
        <v>127</v>
      </c>
      <c r="B56" s="47" t="s">
        <v>154</v>
      </c>
      <c r="C56" s="29">
        <v>31682</v>
      </c>
    </row>
    <row r="62" ht="12.75">
      <c r="C62" s="92"/>
    </row>
  </sheetData>
  <sheetProtection/>
  <mergeCells count="5">
    <mergeCell ref="A1:C1"/>
    <mergeCell ref="C4:C5"/>
    <mergeCell ref="A2:C2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3"/>
  <headerFooter alignWithMargins="0">
    <oddFooter>&amp;R&amp;20&amp;P</oddFooter>
  </headerFooter>
  <ignoredErrors>
    <ignoredError sqref="C30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29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C34" sqref="C34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88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33" customHeight="1">
      <c r="A4" s="103" t="s">
        <v>158</v>
      </c>
      <c r="B4" s="102" t="s">
        <v>62</v>
      </c>
      <c r="C4" s="98" t="s">
        <v>197</v>
      </c>
    </row>
    <row r="5" spans="1:3" s="6" customFormat="1" ht="33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60471860</v>
      </c>
    </row>
    <row r="8" spans="1:3" ht="31.5" customHeight="1">
      <c r="A8" s="31" t="s">
        <v>1</v>
      </c>
      <c r="B8" s="80" t="s">
        <v>159</v>
      </c>
      <c r="C8" s="85">
        <f>Dolnośląski!C8+KujawskoPomorski!C8+Lubelski!C8+Lubuski!C8+Łódzki!C8+Małopolski!C8+Mazowiecki!C8+Opolski!C8+Podkarpacki!C8+Podlaski!C8+Pomorski!C8+Śląski!C8+Świętokrzyski!C8+WarmińskoMazurski!C8+Wielkopolski!C8+Zachodniopomorski!C8</f>
        <v>7550865</v>
      </c>
    </row>
    <row r="9" spans="1:3" ht="31.5" customHeight="1">
      <c r="A9" s="31" t="s">
        <v>2</v>
      </c>
      <c r="B9" s="80" t="s">
        <v>160</v>
      </c>
      <c r="C9" s="85">
        <f>Dolnośląski!C9+KujawskoPomorski!C9+Lubelski!C9+Lubuski!C9+Łódzki!C9+Małopolski!C9+Mazowiecki!C9+Opolski!C9+Podkarpacki!C9+Podlaski!C9+Pomorski!C9+Śląski!C9+Świętokrzyski!C9+WarmińskoMazurski!C9+Wielkopolski!C9+Zachodniopomorski!C9</f>
        <v>4892047</v>
      </c>
    </row>
    <row r="10" spans="1:3" ht="31.5" customHeight="1">
      <c r="A10" s="31" t="s">
        <v>3</v>
      </c>
      <c r="B10" s="80" t="s">
        <v>157</v>
      </c>
      <c r="C10" s="85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26331789</v>
      </c>
    </row>
    <row r="11" spans="1:3" ht="31.5" customHeight="1">
      <c r="A11" s="81" t="s">
        <v>64</v>
      </c>
      <c r="B11" s="36" t="s">
        <v>65</v>
      </c>
      <c r="C11" s="85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1654105</v>
      </c>
    </row>
    <row r="12" spans="1:3" ht="31.5" customHeight="1">
      <c r="A12" s="31" t="s">
        <v>4</v>
      </c>
      <c r="B12" s="80" t="s">
        <v>166</v>
      </c>
      <c r="C12" s="85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1943375</v>
      </c>
    </row>
    <row r="13" spans="1:3" ht="31.5" customHeight="1">
      <c r="A13" s="31" t="s">
        <v>5</v>
      </c>
      <c r="B13" s="80" t="s">
        <v>161</v>
      </c>
      <c r="C13" s="85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1813633</v>
      </c>
    </row>
    <row r="14" spans="1:3" ht="31.5" customHeight="1">
      <c r="A14" s="31" t="s">
        <v>6</v>
      </c>
      <c r="B14" s="80" t="s">
        <v>170</v>
      </c>
      <c r="C14" s="85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1000061</v>
      </c>
    </row>
    <row r="15" spans="1:3" ht="31.5" customHeight="1">
      <c r="A15" s="31" t="s">
        <v>7</v>
      </c>
      <c r="B15" s="80" t="s">
        <v>169</v>
      </c>
      <c r="C15" s="85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315021</v>
      </c>
    </row>
    <row r="16" spans="1:3" ht="31.5" customHeight="1">
      <c r="A16" s="31" t="s">
        <v>8</v>
      </c>
      <c r="B16" s="80" t="s">
        <v>162</v>
      </c>
      <c r="C16" s="85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1771170</v>
      </c>
    </row>
    <row r="17" spans="1:3" ht="31.5" customHeight="1">
      <c r="A17" s="31" t="s">
        <v>9</v>
      </c>
      <c r="B17" s="80" t="s">
        <v>163</v>
      </c>
      <c r="C17" s="85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599099</v>
      </c>
    </row>
    <row r="18" spans="1:3" ht="31.5" customHeight="1">
      <c r="A18" s="31" t="s">
        <v>10</v>
      </c>
      <c r="B18" s="80" t="s">
        <v>171</v>
      </c>
      <c r="C18" s="85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43754</v>
      </c>
    </row>
    <row r="19" spans="1:3" ht="46.5" customHeight="1">
      <c r="A19" s="31" t="s">
        <v>11</v>
      </c>
      <c r="B19" s="80" t="s">
        <v>164</v>
      </c>
      <c r="C19" s="85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163305</v>
      </c>
    </row>
    <row r="20" spans="1:3" ht="31.5" customHeight="1">
      <c r="A20" s="31" t="s">
        <v>12</v>
      </c>
      <c r="B20" s="80" t="s">
        <v>165</v>
      </c>
      <c r="C20" s="85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1417835</v>
      </c>
    </row>
    <row r="21" spans="1:3" ht="31.5" customHeight="1">
      <c r="A21" s="31" t="s">
        <v>14</v>
      </c>
      <c r="B21" s="37" t="s">
        <v>13</v>
      </c>
      <c r="C21" s="85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659527</v>
      </c>
    </row>
    <row r="22" spans="1:3" ht="31.5" customHeight="1">
      <c r="A22" s="32" t="s">
        <v>15</v>
      </c>
      <c r="B22" s="80" t="s">
        <v>167</v>
      </c>
      <c r="C22" s="85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8285871</v>
      </c>
    </row>
    <row r="23" spans="1:3" ht="31.5" customHeight="1">
      <c r="A23" s="30" t="s">
        <v>172</v>
      </c>
      <c r="B23" s="36" t="s">
        <v>66</v>
      </c>
      <c r="C23" s="85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25208</v>
      </c>
    </row>
    <row r="24" spans="1:3" ht="33" customHeight="1">
      <c r="A24" s="33" t="s">
        <v>16</v>
      </c>
      <c r="B24" s="38" t="s">
        <v>140</v>
      </c>
      <c r="C24" s="85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</row>
    <row r="25" spans="1:3" ht="33" customHeight="1">
      <c r="A25" s="33" t="s">
        <v>137</v>
      </c>
      <c r="B25" s="39" t="s">
        <v>60</v>
      </c>
      <c r="C25" s="85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</row>
    <row r="26" spans="1:3" ht="33" customHeight="1">
      <c r="A26" s="33" t="s">
        <v>138</v>
      </c>
      <c r="B26" s="39" t="s">
        <v>141</v>
      </c>
      <c r="C26" s="85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3220372</v>
      </c>
    </row>
    <row r="27" spans="1:3" ht="33" customHeight="1">
      <c r="A27" s="33" t="s">
        <v>139</v>
      </c>
      <c r="B27" s="39" t="s">
        <v>142</v>
      </c>
      <c r="C27" s="85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464136</v>
      </c>
    </row>
    <row r="28" spans="1:3" s="5" customFormat="1" ht="31.5" customHeight="1">
      <c r="A28" s="34" t="s">
        <v>68</v>
      </c>
      <c r="B28" s="40" t="s">
        <v>69</v>
      </c>
      <c r="C28" s="86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</row>
    <row r="29" spans="1:3" s="5" customFormat="1" ht="31.5" customHeight="1">
      <c r="A29" s="34" t="s">
        <v>67</v>
      </c>
      <c r="B29" s="40" t="s">
        <v>70</v>
      </c>
      <c r="C29" s="86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1839892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473099</v>
      </c>
    </row>
    <row r="31" spans="1:3" ht="28.5" customHeight="1">
      <c r="A31" s="33" t="s">
        <v>19</v>
      </c>
      <c r="B31" s="42" t="s">
        <v>20</v>
      </c>
      <c r="C31" s="79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20220</v>
      </c>
    </row>
    <row r="32" spans="1:3" ht="28.5" customHeight="1">
      <c r="A32" s="33" t="s">
        <v>21</v>
      </c>
      <c r="B32" s="42" t="s">
        <v>22</v>
      </c>
      <c r="C32" s="79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62475</v>
      </c>
    </row>
    <row r="33" spans="1:3" ht="28.5" customHeight="1">
      <c r="A33" s="33" t="s">
        <v>23</v>
      </c>
      <c r="B33" s="43" t="s">
        <v>37</v>
      </c>
      <c r="C33" s="90">
        <f>C34+C36+C37+C38+C39+C40</f>
        <v>4123</v>
      </c>
    </row>
    <row r="34" spans="1:3" ht="28.5" customHeight="1">
      <c r="A34" s="44" t="s">
        <v>45</v>
      </c>
      <c r="B34" s="45" t="s">
        <v>38</v>
      </c>
      <c r="C34" s="79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520</v>
      </c>
    </row>
    <row r="35" spans="1:3" ht="28.5" customHeight="1">
      <c r="A35" s="44" t="s">
        <v>46</v>
      </c>
      <c r="B35" s="46" t="s">
        <v>39</v>
      </c>
      <c r="C35" s="79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495</v>
      </c>
    </row>
    <row r="36" spans="1:3" ht="28.5" customHeight="1">
      <c r="A36" s="44" t="s">
        <v>47</v>
      </c>
      <c r="B36" s="45" t="s">
        <v>40</v>
      </c>
      <c r="C36" s="79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105</v>
      </c>
    </row>
    <row r="37" spans="1:3" ht="28.5" customHeight="1">
      <c r="A37" s="44" t="s">
        <v>48</v>
      </c>
      <c r="B37" s="45" t="s">
        <v>41</v>
      </c>
      <c r="C37" s="79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</row>
    <row r="38" spans="1:3" ht="28.5" customHeight="1">
      <c r="A38" s="44" t="s">
        <v>49</v>
      </c>
      <c r="B38" s="45" t="s">
        <v>42</v>
      </c>
      <c r="C38" s="79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</row>
    <row r="39" spans="1:3" ht="28.5" customHeight="1">
      <c r="A39" s="44" t="s">
        <v>50</v>
      </c>
      <c r="B39" s="45" t="s">
        <v>43</v>
      </c>
      <c r="C39" s="79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3242</v>
      </c>
    </row>
    <row r="40" spans="1:3" ht="28.5" customHeight="1">
      <c r="A40" s="44" t="s">
        <v>51</v>
      </c>
      <c r="B40" s="45" t="s">
        <v>44</v>
      </c>
      <c r="C40" s="79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236</v>
      </c>
    </row>
    <row r="41" spans="1:3" ht="28.5" customHeight="1">
      <c r="A41" s="33" t="s">
        <v>24</v>
      </c>
      <c r="B41" s="42" t="s">
        <v>25</v>
      </c>
      <c r="C41" s="79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274135</v>
      </c>
    </row>
    <row r="42" spans="1:3" ht="28.5" customHeight="1">
      <c r="A42" s="33" t="s">
        <v>26</v>
      </c>
      <c r="B42" s="43" t="s">
        <v>61</v>
      </c>
      <c r="C42" s="90">
        <f>C43+C44+C45+C46</f>
        <v>55315</v>
      </c>
    </row>
    <row r="43" spans="1:3" ht="28.5" customHeight="1">
      <c r="A43" s="44" t="s">
        <v>56</v>
      </c>
      <c r="B43" s="45" t="s">
        <v>52</v>
      </c>
      <c r="C43" s="79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41443</v>
      </c>
    </row>
    <row r="44" spans="1:3" ht="28.5" customHeight="1">
      <c r="A44" s="44" t="s">
        <v>57</v>
      </c>
      <c r="B44" s="45" t="s">
        <v>53</v>
      </c>
      <c r="C44" s="79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6717</v>
      </c>
    </row>
    <row r="45" spans="1:3" ht="28.5" customHeight="1">
      <c r="A45" s="44" t="s">
        <v>58</v>
      </c>
      <c r="B45" s="45" t="s">
        <v>54</v>
      </c>
      <c r="C45" s="79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4" t="s">
        <v>59</v>
      </c>
      <c r="B46" s="45" t="s">
        <v>55</v>
      </c>
      <c r="C46" s="79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7155</v>
      </c>
    </row>
    <row r="47" spans="1:3" ht="28.5" customHeight="1">
      <c r="A47" s="33" t="s">
        <v>27</v>
      </c>
      <c r="B47" s="42" t="s">
        <v>28</v>
      </c>
      <c r="C47" s="79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</row>
    <row r="48" spans="1:3" ht="48" customHeight="1">
      <c r="A48" s="33" t="s">
        <v>29</v>
      </c>
      <c r="B48" s="42" t="s">
        <v>115</v>
      </c>
      <c r="C48" s="85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49261</v>
      </c>
    </row>
    <row r="49" spans="1:3" ht="43.5" customHeight="1">
      <c r="A49" s="33" t="s">
        <v>30</v>
      </c>
      <c r="B49" s="42" t="s">
        <v>31</v>
      </c>
      <c r="C49" s="85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3132</v>
      </c>
    </row>
    <row r="50" spans="1:3" ht="35.25" customHeight="1">
      <c r="A50" s="33" t="s">
        <v>32</v>
      </c>
      <c r="B50" s="42" t="s">
        <v>33</v>
      </c>
      <c r="C50" s="79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4438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235252</v>
      </c>
    </row>
    <row r="52" spans="1:3" ht="42" customHeight="1">
      <c r="A52" s="33" t="s">
        <v>119</v>
      </c>
      <c r="B52" s="42" t="s">
        <v>144</v>
      </c>
      <c r="C52" s="79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848</v>
      </c>
    </row>
    <row r="53" spans="1:3" ht="31.5" customHeight="1">
      <c r="A53" s="33" t="s">
        <v>35</v>
      </c>
      <c r="B53" s="42" t="s">
        <v>63</v>
      </c>
      <c r="C53" s="79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217779</v>
      </c>
    </row>
    <row r="54" spans="1:3" ht="31.5" customHeight="1">
      <c r="A54" s="33" t="s">
        <v>36</v>
      </c>
      <c r="B54" s="42" t="s">
        <v>121</v>
      </c>
      <c r="C54" s="79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</row>
    <row r="55" spans="1:3" ht="31.5" customHeight="1">
      <c r="A55" s="33" t="s">
        <v>120</v>
      </c>
      <c r="B55" s="42" t="s">
        <v>122</v>
      </c>
      <c r="C55" s="79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16625</v>
      </c>
    </row>
    <row r="56" spans="1:3" ht="32.25" customHeight="1">
      <c r="A56" s="35" t="s">
        <v>127</v>
      </c>
      <c r="B56" s="47" t="s">
        <v>154</v>
      </c>
      <c r="C56" s="87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40306</v>
      </c>
    </row>
  </sheetData>
  <sheetProtection formatCells="0" formatColumns="0" formatRows="0" insertColumns="0" insertRows="0" insertHyperlinks="0" deleteColumns="0" deleteRows="0"/>
  <mergeCells count="5">
    <mergeCell ref="A1:C1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H1" sqref="H1:H16384"/>
      <selection pane="bottomLef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71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4616563</v>
      </c>
    </row>
    <row r="8" spans="1:3" ht="31.5" customHeight="1">
      <c r="A8" s="31" t="s">
        <v>1</v>
      </c>
      <c r="B8" s="80" t="s">
        <v>159</v>
      </c>
      <c r="C8" s="85">
        <v>564729</v>
      </c>
    </row>
    <row r="9" spans="1:3" ht="31.5" customHeight="1">
      <c r="A9" s="31" t="s">
        <v>2</v>
      </c>
      <c r="B9" s="80" t="s">
        <v>160</v>
      </c>
      <c r="C9" s="85">
        <v>393655</v>
      </c>
    </row>
    <row r="10" spans="1:3" ht="31.5" customHeight="1">
      <c r="A10" s="31" t="s">
        <v>3</v>
      </c>
      <c r="B10" s="80" t="s">
        <v>157</v>
      </c>
      <c r="C10" s="85">
        <v>2082470</v>
      </c>
    </row>
    <row r="11" spans="1:3" ht="31.5" customHeight="1">
      <c r="A11" s="81" t="s">
        <v>64</v>
      </c>
      <c r="B11" s="36" t="s">
        <v>65</v>
      </c>
      <c r="C11" s="85">
        <v>123754</v>
      </c>
    </row>
    <row r="12" spans="1:3" ht="31.5" customHeight="1">
      <c r="A12" s="31" t="s">
        <v>4</v>
      </c>
      <c r="B12" s="80" t="s">
        <v>166</v>
      </c>
      <c r="C12" s="85">
        <v>148699</v>
      </c>
    </row>
    <row r="13" spans="1:3" ht="31.5" customHeight="1">
      <c r="A13" s="31" t="s">
        <v>5</v>
      </c>
      <c r="B13" s="80" t="s">
        <v>161</v>
      </c>
      <c r="C13" s="85">
        <v>137298</v>
      </c>
    </row>
    <row r="14" spans="1:3" ht="31.5" customHeight="1">
      <c r="A14" s="31" t="s">
        <v>6</v>
      </c>
      <c r="B14" s="80" t="s">
        <v>170</v>
      </c>
      <c r="C14" s="85">
        <v>87572</v>
      </c>
    </row>
    <row r="15" spans="1:3" ht="31.5" customHeight="1">
      <c r="A15" s="31" t="s">
        <v>7</v>
      </c>
      <c r="B15" s="80" t="s">
        <v>169</v>
      </c>
      <c r="C15" s="85">
        <v>25452</v>
      </c>
    </row>
    <row r="16" spans="1:3" ht="31.5" customHeight="1">
      <c r="A16" s="31" t="s">
        <v>8</v>
      </c>
      <c r="B16" s="80" t="s">
        <v>162</v>
      </c>
      <c r="C16" s="85">
        <v>119477</v>
      </c>
    </row>
    <row r="17" spans="1:3" ht="31.5" customHeight="1">
      <c r="A17" s="31" t="s">
        <v>9</v>
      </c>
      <c r="B17" s="80" t="s">
        <v>163</v>
      </c>
      <c r="C17" s="85">
        <v>56000</v>
      </c>
    </row>
    <row r="18" spans="1:3" ht="31.5" customHeight="1">
      <c r="A18" s="31" t="s">
        <v>10</v>
      </c>
      <c r="B18" s="80" t="s">
        <v>171</v>
      </c>
      <c r="C18" s="85">
        <v>3830</v>
      </c>
    </row>
    <row r="19" spans="1:3" ht="46.5" customHeight="1">
      <c r="A19" s="31" t="s">
        <v>11</v>
      </c>
      <c r="B19" s="80" t="s">
        <v>164</v>
      </c>
      <c r="C19" s="85">
        <v>16386</v>
      </c>
    </row>
    <row r="20" spans="1:3" ht="31.5" customHeight="1">
      <c r="A20" s="31" t="s">
        <v>12</v>
      </c>
      <c r="B20" s="80" t="s">
        <v>165</v>
      </c>
      <c r="C20" s="85">
        <v>109007</v>
      </c>
    </row>
    <row r="21" spans="1:3" ht="31.5" customHeight="1">
      <c r="A21" s="31" t="s">
        <v>14</v>
      </c>
      <c r="B21" s="37" t="s">
        <v>13</v>
      </c>
      <c r="C21" s="85">
        <v>51000</v>
      </c>
    </row>
    <row r="22" spans="1:3" ht="31.5" customHeight="1">
      <c r="A22" s="32" t="s">
        <v>15</v>
      </c>
      <c r="B22" s="80" t="s">
        <v>167</v>
      </c>
      <c r="C22" s="85">
        <v>600312</v>
      </c>
    </row>
    <row r="23" spans="1:3" ht="31.5" customHeight="1">
      <c r="A23" s="30" t="s">
        <v>172</v>
      </c>
      <c r="B23" s="36" t="s">
        <v>66</v>
      </c>
      <c r="C23" s="85">
        <v>3000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203089</v>
      </c>
    </row>
    <row r="27" spans="1:3" ht="33" customHeight="1">
      <c r="A27" s="33" t="s">
        <v>139</v>
      </c>
      <c r="B27" s="39" t="s">
        <v>142</v>
      </c>
      <c r="C27" s="85">
        <v>17587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139826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34354</v>
      </c>
    </row>
    <row r="31" spans="1:3" ht="28.5" customHeight="1">
      <c r="A31" s="33" t="s">
        <v>19</v>
      </c>
      <c r="B31" s="42" t="s">
        <v>20</v>
      </c>
      <c r="C31" s="90">
        <v>1615</v>
      </c>
    </row>
    <row r="32" spans="1:3" ht="28.5" customHeight="1">
      <c r="A32" s="33" t="s">
        <v>21</v>
      </c>
      <c r="B32" s="42" t="s">
        <v>22</v>
      </c>
      <c r="C32" s="90">
        <v>3885</v>
      </c>
    </row>
    <row r="33" spans="1:3" ht="28.5" customHeight="1">
      <c r="A33" s="33" t="s">
        <v>23</v>
      </c>
      <c r="B33" s="43" t="s">
        <v>37</v>
      </c>
      <c r="C33" s="90">
        <f>C34+C36+C37+C38+C39+C40</f>
        <v>551</v>
      </c>
    </row>
    <row r="34" spans="1:3" ht="28.5" customHeight="1">
      <c r="A34" s="44" t="s">
        <v>45</v>
      </c>
      <c r="B34" s="45" t="s">
        <v>38</v>
      </c>
      <c r="C34" s="79">
        <v>83</v>
      </c>
    </row>
    <row r="35" spans="1:3" ht="28.5" customHeight="1">
      <c r="A35" s="44" t="s">
        <v>46</v>
      </c>
      <c r="B35" s="46" t="s">
        <v>39</v>
      </c>
      <c r="C35" s="79">
        <v>61</v>
      </c>
    </row>
    <row r="36" spans="1:3" ht="28.5" customHeight="1">
      <c r="A36" s="44" t="s">
        <v>47</v>
      </c>
      <c r="B36" s="45" t="s">
        <v>40</v>
      </c>
      <c r="C36" s="79">
        <v>13</v>
      </c>
    </row>
    <row r="37" spans="1:3" ht="28.5" customHeight="1">
      <c r="A37" s="44" t="s">
        <v>48</v>
      </c>
      <c r="B37" s="45" t="s">
        <v>41</v>
      </c>
      <c r="C37" s="79">
        <v>1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453</v>
      </c>
    </row>
    <row r="40" spans="1:3" ht="28.5" customHeight="1">
      <c r="A40" s="44" t="s">
        <v>51</v>
      </c>
      <c r="B40" s="45" t="s">
        <v>44</v>
      </c>
      <c r="C40" s="79">
        <v>1</v>
      </c>
    </row>
    <row r="41" spans="1:3" ht="28.5" customHeight="1">
      <c r="A41" s="33" t="s">
        <v>24</v>
      </c>
      <c r="B41" s="42" t="s">
        <v>25</v>
      </c>
      <c r="C41" s="90">
        <v>19755</v>
      </c>
    </row>
    <row r="42" spans="1:3" ht="28.5" customHeight="1">
      <c r="A42" s="33" t="s">
        <v>26</v>
      </c>
      <c r="B42" s="43" t="s">
        <v>61</v>
      </c>
      <c r="C42" s="90">
        <f>C43+C44+C45+C46</f>
        <v>3987</v>
      </c>
    </row>
    <row r="43" spans="1:3" ht="28.5" customHeight="1">
      <c r="A43" s="44" t="s">
        <v>56</v>
      </c>
      <c r="B43" s="45" t="s">
        <v>52</v>
      </c>
      <c r="C43" s="90">
        <v>2941</v>
      </c>
    </row>
    <row r="44" spans="1:3" ht="28.5" customHeight="1">
      <c r="A44" s="44" t="s">
        <v>57</v>
      </c>
      <c r="B44" s="45" t="s">
        <v>53</v>
      </c>
      <c r="C44" s="90">
        <v>484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562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3800</v>
      </c>
    </row>
    <row r="49" spans="1:3" ht="43.5" customHeight="1">
      <c r="A49" s="33" t="s">
        <v>30</v>
      </c>
      <c r="B49" s="42" t="s">
        <v>31</v>
      </c>
      <c r="C49" s="79">
        <v>452</v>
      </c>
    </row>
    <row r="50" spans="1:3" ht="35.25" customHeight="1">
      <c r="A50" s="33" t="s">
        <v>32</v>
      </c>
      <c r="B50" s="42" t="s">
        <v>33</v>
      </c>
      <c r="C50" s="90">
        <v>309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12470</v>
      </c>
    </row>
    <row r="52" spans="1:3" ht="42" customHeight="1">
      <c r="A52" s="33" t="s">
        <v>119</v>
      </c>
      <c r="B52" s="42" t="s">
        <v>144</v>
      </c>
      <c r="C52" s="79">
        <v>20</v>
      </c>
    </row>
    <row r="53" spans="1:3" ht="31.5" customHeight="1">
      <c r="A53" s="33" t="s">
        <v>35</v>
      </c>
      <c r="B53" s="42" t="s">
        <v>63</v>
      </c>
      <c r="C53" s="79">
        <v>12000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450</v>
      </c>
    </row>
    <row r="56" spans="1:3" ht="32.25" customHeight="1">
      <c r="A56" s="35" t="s">
        <v>127</v>
      </c>
      <c r="B56" s="47" t="s">
        <v>154</v>
      </c>
      <c r="C56" s="87">
        <v>1279</v>
      </c>
    </row>
  </sheetData>
  <sheetProtection formatCells="0" formatColumns="0" formatRows="0" insertColumns="0" insertRows="0" insertHyperlinks="0" deleteColumns="0" deleteRows="0"/>
  <mergeCells count="5">
    <mergeCell ref="A1:C1"/>
    <mergeCell ref="C4:C5"/>
    <mergeCell ref="A2:C2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72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3304086</v>
      </c>
    </row>
    <row r="8" spans="1:3" ht="31.5" customHeight="1">
      <c r="A8" s="31" t="s">
        <v>1</v>
      </c>
      <c r="B8" s="80" t="s">
        <v>159</v>
      </c>
      <c r="C8" s="85">
        <v>421158</v>
      </c>
    </row>
    <row r="9" spans="1:3" ht="31.5" customHeight="1">
      <c r="A9" s="31" t="s">
        <v>2</v>
      </c>
      <c r="B9" s="80" t="s">
        <v>160</v>
      </c>
      <c r="C9" s="85">
        <v>263103</v>
      </c>
    </row>
    <row r="10" spans="1:3" ht="31.5" customHeight="1">
      <c r="A10" s="31" t="s">
        <v>3</v>
      </c>
      <c r="B10" s="80" t="s">
        <v>157</v>
      </c>
      <c r="C10" s="85">
        <v>1470793</v>
      </c>
    </row>
    <row r="11" spans="1:3" ht="31.5" customHeight="1">
      <c r="A11" s="81" t="s">
        <v>64</v>
      </c>
      <c r="B11" s="36" t="s">
        <v>65</v>
      </c>
      <c r="C11" s="85">
        <v>93705</v>
      </c>
    </row>
    <row r="12" spans="1:3" ht="31.5" customHeight="1">
      <c r="A12" s="31" t="s">
        <v>4</v>
      </c>
      <c r="B12" s="80" t="s">
        <v>166</v>
      </c>
      <c r="C12" s="85">
        <v>100036</v>
      </c>
    </row>
    <row r="13" spans="1:3" ht="31.5" customHeight="1">
      <c r="A13" s="31" t="s">
        <v>5</v>
      </c>
      <c r="B13" s="80" t="s">
        <v>161</v>
      </c>
      <c r="C13" s="85">
        <v>78681</v>
      </c>
    </row>
    <row r="14" spans="1:3" ht="31.5" customHeight="1">
      <c r="A14" s="31" t="s">
        <v>6</v>
      </c>
      <c r="B14" s="80" t="s">
        <v>170</v>
      </c>
      <c r="C14" s="85">
        <v>43581</v>
      </c>
    </row>
    <row r="15" spans="1:3" ht="31.5" customHeight="1">
      <c r="A15" s="31" t="s">
        <v>7</v>
      </c>
      <c r="B15" s="80" t="s">
        <v>169</v>
      </c>
      <c r="C15" s="85">
        <v>24919</v>
      </c>
    </row>
    <row r="16" spans="1:3" ht="31.5" customHeight="1">
      <c r="A16" s="31" t="s">
        <v>8</v>
      </c>
      <c r="B16" s="80" t="s">
        <v>162</v>
      </c>
      <c r="C16" s="85">
        <v>96847</v>
      </c>
    </row>
    <row r="17" spans="1:3" ht="31.5" customHeight="1">
      <c r="A17" s="31" t="s">
        <v>9</v>
      </c>
      <c r="B17" s="80" t="s">
        <v>163</v>
      </c>
      <c r="C17" s="85">
        <v>30133</v>
      </c>
    </row>
    <row r="18" spans="1:3" ht="31.5" customHeight="1">
      <c r="A18" s="31" t="s">
        <v>10</v>
      </c>
      <c r="B18" s="80" t="s">
        <v>171</v>
      </c>
      <c r="C18" s="85">
        <v>2443</v>
      </c>
    </row>
    <row r="19" spans="1:3" ht="46.5" customHeight="1">
      <c r="A19" s="31" t="s">
        <v>11</v>
      </c>
      <c r="B19" s="80" t="s">
        <v>164</v>
      </c>
      <c r="C19" s="85">
        <v>10743</v>
      </c>
    </row>
    <row r="20" spans="1:3" ht="31.5" customHeight="1">
      <c r="A20" s="31" t="s">
        <v>12</v>
      </c>
      <c r="B20" s="80" t="s">
        <v>165</v>
      </c>
      <c r="C20" s="85">
        <v>101497</v>
      </c>
    </row>
    <row r="21" spans="1:3" ht="31.5" customHeight="1">
      <c r="A21" s="31" t="s">
        <v>14</v>
      </c>
      <c r="B21" s="37" t="s">
        <v>13</v>
      </c>
      <c r="C21" s="85">
        <v>41000</v>
      </c>
    </row>
    <row r="22" spans="1:3" ht="31.5" customHeight="1">
      <c r="A22" s="32" t="s">
        <v>15</v>
      </c>
      <c r="B22" s="80" t="s">
        <v>167</v>
      </c>
      <c r="C22" s="85">
        <v>470207</v>
      </c>
    </row>
    <row r="23" spans="1:3" ht="31.5" customHeight="1">
      <c r="A23" s="30" t="s">
        <v>172</v>
      </c>
      <c r="B23" s="36" t="s">
        <v>66</v>
      </c>
      <c r="C23" s="85">
        <v>711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145744</v>
      </c>
    </row>
    <row r="27" spans="1:3" ht="33" customHeight="1">
      <c r="A27" s="33" t="s">
        <v>139</v>
      </c>
      <c r="B27" s="39" t="s">
        <v>142</v>
      </c>
      <c r="C27" s="85">
        <v>3201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109564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24813</v>
      </c>
    </row>
    <row r="31" spans="1:3" ht="28.5" customHeight="1">
      <c r="A31" s="33" t="s">
        <v>19</v>
      </c>
      <c r="B31" s="42" t="s">
        <v>20</v>
      </c>
      <c r="C31" s="90">
        <v>1025</v>
      </c>
    </row>
    <row r="32" spans="1:3" ht="28.5" customHeight="1">
      <c r="A32" s="33" t="s">
        <v>21</v>
      </c>
      <c r="B32" s="42" t="s">
        <v>22</v>
      </c>
      <c r="C32" s="90">
        <v>3316</v>
      </c>
    </row>
    <row r="33" spans="1:3" ht="28.5" customHeight="1">
      <c r="A33" s="33" t="s">
        <v>23</v>
      </c>
      <c r="B33" s="43" t="s">
        <v>37</v>
      </c>
      <c r="C33" s="90">
        <f>C34+C36+C37+C38+C39+C40</f>
        <v>226</v>
      </c>
    </row>
    <row r="34" spans="1:3" ht="28.5" customHeight="1">
      <c r="A34" s="44" t="s">
        <v>45</v>
      </c>
      <c r="B34" s="45" t="s">
        <v>38</v>
      </c>
      <c r="C34" s="79">
        <v>54</v>
      </c>
    </row>
    <row r="35" spans="1:3" ht="28.5" customHeight="1">
      <c r="A35" s="44" t="s">
        <v>46</v>
      </c>
      <c r="B35" s="46" t="s">
        <v>39</v>
      </c>
      <c r="C35" s="79">
        <v>54</v>
      </c>
    </row>
    <row r="36" spans="1:3" ht="28.5" customHeight="1">
      <c r="A36" s="44" t="s">
        <v>47</v>
      </c>
      <c r="B36" s="45" t="s">
        <v>40</v>
      </c>
      <c r="C36" s="79">
        <v>5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162</v>
      </c>
    </row>
    <row r="40" spans="1:3" ht="28.5" customHeight="1">
      <c r="A40" s="44" t="s">
        <v>51</v>
      </c>
      <c r="B40" s="45" t="s">
        <v>44</v>
      </c>
      <c r="C40" s="79">
        <v>5</v>
      </c>
    </row>
    <row r="41" spans="1:3" ht="28.5" customHeight="1">
      <c r="A41" s="33" t="s">
        <v>24</v>
      </c>
      <c r="B41" s="42" t="s">
        <v>25</v>
      </c>
      <c r="C41" s="90">
        <v>13960</v>
      </c>
    </row>
    <row r="42" spans="1:3" ht="28.5" customHeight="1">
      <c r="A42" s="33" t="s">
        <v>26</v>
      </c>
      <c r="B42" s="43" t="s">
        <v>61</v>
      </c>
      <c r="C42" s="90">
        <f>C43+C44+C45+C46</f>
        <v>2818</v>
      </c>
    </row>
    <row r="43" spans="1:3" ht="28.5" customHeight="1">
      <c r="A43" s="44" t="s">
        <v>56</v>
      </c>
      <c r="B43" s="45" t="s">
        <v>52</v>
      </c>
      <c r="C43" s="90">
        <v>1985</v>
      </c>
    </row>
    <row r="44" spans="1:3" ht="28.5" customHeight="1">
      <c r="A44" s="44" t="s">
        <v>57</v>
      </c>
      <c r="B44" s="45" t="s">
        <v>53</v>
      </c>
      <c r="C44" s="90">
        <v>342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491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3000</v>
      </c>
    </row>
    <row r="49" spans="1:3" ht="43.5" customHeight="1">
      <c r="A49" s="33" t="s">
        <v>30</v>
      </c>
      <c r="B49" s="42" t="s">
        <v>31</v>
      </c>
      <c r="C49" s="79">
        <v>95</v>
      </c>
    </row>
    <row r="50" spans="1:3" ht="35.25" customHeight="1">
      <c r="A50" s="33" t="s">
        <v>32</v>
      </c>
      <c r="B50" s="42" t="s">
        <v>33</v>
      </c>
      <c r="C50" s="90">
        <v>373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12770</v>
      </c>
    </row>
    <row r="52" spans="1:3" ht="42" customHeight="1">
      <c r="A52" s="33" t="s">
        <v>119</v>
      </c>
      <c r="B52" s="42" t="s">
        <v>144</v>
      </c>
      <c r="C52" s="79">
        <v>13</v>
      </c>
    </row>
    <row r="53" spans="1:3" ht="31.5" customHeight="1">
      <c r="A53" s="33" t="s">
        <v>35</v>
      </c>
      <c r="B53" s="42" t="s">
        <v>63</v>
      </c>
      <c r="C53" s="79">
        <v>12217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540</v>
      </c>
    </row>
    <row r="56" spans="1:3" ht="32.25" customHeight="1">
      <c r="A56" s="35" t="s">
        <v>127</v>
      </c>
      <c r="B56" s="47" t="s">
        <v>154</v>
      </c>
      <c r="C56" s="87">
        <v>931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73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3444191</v>
      </c>
    </row>
    <row r="8" spans="1:3" ht="31.5" customHeight="1">
      <c r="A8" s="31" t="s">
        <v>1</v>
      </c>
      <c r="B8" s="80" t="s">
        <v>159</v>
      </c>
      <c r="C8" s="85">
        <v>445400</v>
      </c>
    </row>
    <row r="9" spans="1:3" ht="31.5" customHeight="1">
      <c r="A9" s="31" t="s">
        <v>2</v>
      </c>
      <c r="B9" s="80" t="s">
        <v>160</v>
      </c>
      <c r="C9" s="85">
        <v>242000</v>
      </c>
    </row>
    <row r="10" spans="1:3" ht="31.5" customHeight="1">
      <c r="A10" s="31" t="s">
        <v>3</v>
      </c>
      <c r="B10" s="80" t="s">
        <v>157</v>
      </c>
      <c r="C10" s="85">
        <v>1481432</v>
      </c>
    </row>
    <row r="11" spans="1:3" ht="31.5" customHeight="1">
      <c r="A11" s="81" t="s">
        <v>64</v>
      </c>
      <c r="B11" s="36" t="s">
        <v>65</v>
      </c>
      <c r="C11" s="85">
        <v>75500</v>
      </c>
    </row>
    <row r="12" spans="1:3" ht="31.5" customHeight="1">
      <c r="A12" s="31" t="s">
        <v>4</v>
      </c>
      <c r="B12" s="80" t="s">
        <v>166</v>
      </c>
      <c r="C12" s="85">
        <v>109300</v>
      </c>
    </row>
    <row r="13" spans="1:3" ht="31.5" customHeight="1">
      <c r="A13" s="31" t="s">
        <v>5</v>
      </c>
      <c r="B13" s="80" t="s">
        <v>161</v>
      </c>
      <c r="C13" s="85">
        <v>95000</v>
      </c>
    </row>
    <row r="14" spans="1:3" ht="31.5" customHeight="1">
      <c r="A14" s="31" t="s">
        <v>6</v>
      </c>
      <c r="B14" s="80" t="s">
        <v>170</v>
      </c>
      <c r="C14" s="85">
        <v>44000</v>
      </c>
    </row>
    <row r="15" spans="1:3" ht="31.5" customHeight="1">
      <c r="A15" s="31" t="s">
        <v>7</v>
      </c>
      <c r="B15" s="80" t="s">
        <v>169</v>
      </c>
      <c r="C15" s="85">
        <v>13700</v>
      </c>
    </row>
    <row r="16" spans="1:3" ht="31.5" customHeight="1">
      <c r="A16" s="31" t="s">
        <v>8</v>
      </c>
      <c r="B16" s="80" t="s">
        <v>162</v>
      </c>
      <c r="C16" s="85">
        <v>119100</v>
      </c>
    </row>
    <row r="17" spans="1:3" ht="31.5" customHeight="1">
      <c r="A17" s="31" t="s">
        <v>9</v>
      </c>
      <c r="B17" s="80" t="s">
        <v>163</v>
      </c>
      <c r="C17" s="85">
        <v>39000</v>
      </c>
    </row>
    <row r="18" spans="1:3" ht="31.5" customHeight="1">
      <c r="A18" s="31" t="s">
        <v>10</v>
      </c>
      <c r="B18" s="80" t="s">
        <v>171</v>
      </c>
      <c r="C18" s="85">
        <v>3000</v>
      </c>
    </row>
    <row r="19" spans="1:3" ht="46.5" customHeight="1">
      <c r="A19" s="31" t="s">
        <v>11</v>
      </c>
      <c r="B19" s="80" t="s">
        <v>164</v>
      </c>
      <c r="C19" s="85">
        <v>8100</v>
      </c>
    </row>
    <row r="20" spans="1:3" ht="31.5" customHeight="1">
      <c r="A20" s="31" t="s">
        <v>12</v>
      </c>
      <c r="B20" s="80" t="s">
        <v>165</v>
      </c>
      <c r="C20" s="85">
        <v>75100</v>
      </c>
    </row>
    <row r="21" spans="1:3" ht="31.5" customHeight="1">
      <c r="A21" s="31" t="s">
        <v>14</v>
      </c>
      <c r="B21" s="37" t="s">
        <v>13</v>
      </c>
      <c r="C21" s="85">
        <v>35000</v>
      </c>
    </row>
    <row r="22" spans="1:3" ht="31.5" customHeight="1">
      <c r="A22" s="32" t="s">
        <v>15</v>
      </c>
      <c r="B22" s="80" t="s">
        <v>167</v>
      </c>
      <c r="C22" s="85">
        <v>480608</v>
      </c>
    </row>
    <row r="23" spans="1:3" ht="31.5" customHeight="1">
      <c r="A23" s="30" t="s">
        <v>172</v>
      </c>
      <c r="B23" s="36" t="s">
        <v>66</v>
      </c>
      <c r="C23" s="85">
        <v>2000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205451</v>
      </c>
    </row>
    <row r="27" spans="1:3" ht="33" customHeight="1">
      <c r="A27" s="33" t="s">
        <v>139</v>
      </c>
      <c r="B27" s="39" t="s">
        <v>142</v>
      </c>
      <c r="C27" s="85">
        <v>48000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112907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25111</v>
      </c>
    </row>
    <row r="31" spans="1:3" ht="28.5" customHeight="1">
      <c r="A31" s="33" t="s">
        <v>19</v>
      </c>
      <c r="B31" s="42" t="s">
        <v>20</v>
      </c>
      <c r="C31" s="90">
        <v>755</v>
      </c>
    </row>
    <row r="32" spans="1:3" ht="28.5" customHeight="1">
      <c r="A32" s="33" t="s">
        <v>21</v>
      </c>
      <c r="B32" s="42" t="s">
        <v>22</v>
      </c>
      <c r="C32" s="90">
        <v>2909</v>
      </c>
    </row>
    <row r="33" spans="1:3" ht="28.5" customHeight="1">
      <c r="A33" s="33" t="s">
        <v>23</v>
      </c>
      <c r="B33" s="43" t="s">
        <v>37</v>
      </c>
      <c r="C33" s="90">
        <f>C34+C36+C37+C38+C39+C40</f>
        <v>224</v>
      </c>
    </row>
    <row r="34" spans="1:3" ht="28.5" customHeight="1">
      <c r="A34" s="44" t="s">
        <v>45</v>
      </c>
      <c r="B34" s="45" t="s">
        <v>38</v>
      </c>
      <c r="C34" s="85">
        <v>27</v>
      </c>
    </row>
    <row r="35" spans="1:3" ht="28.5" customHeight="1">
      <c r="A35" s="44" t="s">
        <v>46</v>
      </c>
      <c r="B35" s="46" t="s">
        <v>39</v>
      </c>
      <c r="C35" s="85">
        <v>27</v>
      </c>
    </row>
    <row r="36" spans="1:3" ht="28.5" customHeight="1">
      <c r="A36" s="44" t="s">
        <v>47</v>
      </c>
      <c r="B36" s="45" t="s">
        <v>40</v>
      </c>
      <c r="C36" s="85">
        <v>0</v>
      </c>
    </row>
    <row r="37" spans="1:3" ht="28.5" customHeight="1">
      <c r="A37" s="44" t="s">
        <v>48</v>
      </c>
      <c r="B37" s="45" t="s">
        <v>41</v>
      </c>
      <c r="C37" s="85">
        <v>0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189</v>
      </c>
    </row>
    <row r="40" spans="1:3" ht="28.5" customHeight="1">
      <c r="A40" s="44" t="s">
        <v>51</v>
      </c>
      <c r="B40" s="45" t="s">
        <v>44</v>
      </c>
      <c r="C40" s="85">
        <v>8</v>
      </c>
    </row>
    <row r="41" spans="1:3" ht="28.5" customHeight="1">
      <c r="A41" s="33" t="s">
        <v>24</v>
      </c>
      <c r="B41" s="42" t="s">
        <v>25</v>
      </c>
      <c r="C41" s="90">
        <v>14598</v>
      </c>
    </row>
    <row r="42" spans="1:3" ht="28.5" customHeight="1">
      <c r="A42" s="33" t="s">
        <v>26</v>
      </c>
      <c r="B42" s="43" t="s">
        <v>61</v>
      </c>
      <c r="C42" s="90">
        <f>C43+C44+C45+C46</f>
        <v>2944</v>
      </c>
    </row>
    <row r="43" spans="1:3" ht="28.5" customHeight="1">
      <c r="A43" s="44" t="s">
        <v>56</v>
      </c>
      <c r="B43" s="45" t="s">
        <v>52</v>
      </c>
      <c r="C43" s="90">
        <v>2217</v>
      </c>
    </row>
    <row r="44" spans="1:3" ht="28.5" customHeight="1">
      <c r="A44" s="44" t="s">
        <v>57</v>
      </c>
      <c r="B44" s="45" t="s">
        <v>53</v>
      </c>
      <c r="C44" s="90">
        <v>358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369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2922</v>
      </c>
    </row>
    <row r="49" spans="1:3" ht="43.5" customHeight="1">
      <c r="A49" s="33" t="s">
        <v>30</v>
      </c>
      <c r="B49" s="42" t="s">
        <v>31</v>
      </c>
      <c r="C49" s="85">
        <v>434</v>
      </c>
    </row>
    <row r="50" spans="1:3" ht="35.25" customHeight="1">
      <c r="A50" s="33" t="s">
        <v>32</v>
      </c>
      <c r="B50" s="42" t="s">
        <v>33</v>
      </c>
      <c r="C50" s="90">
        <v>325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15458</v>
      </c>
    </row>
    <row r="52" spans="1:3" ht="42" customHeight="1">
      <c r="A52" s="33" t="s">
        <v>119</v>
      </c>
      <c r="B52" s="42" t="s">
        <v>144</v>
      </c>
      <c r="C52" s="85">
        <v>10</v>
      </c>
    </row>
    <row r="53" spans="1:3" ht="31.5" customHeight="1">
      <c r="A53" s="33" t="s">
        <v>35</v>
      </c>
      <c r="B53" s="42" t="s">
        <v>63</v>
      </c>
      <c r="C53" s="85">
        <v>12448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3000</v>
      </c>
    </row>
    <row r="56" spans="1:3" ht="32.25" customHeight="1">
      <c r="A56" s="35" t="s">
        <v>127</v>
      </c>
      <c r="B56" s="47" t="s">
        <v>154</v>
      </c>
      <c r="C56" s="87">
        <v>11357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74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1594101</v>
      </c>
    </row>
    <row r="8" spans="1:3" ht="31.5" customHeight="1">
      <c r="A8" s="31" t="s">
        <v>1</v>
      </c>
      <c r="B8" s="80" t="s">
        <v>159</v>
      </c>
      <c r="C8" s="85">
        <v>199480</v>
      </c>
    </row>
    <row r="9" spans="1:3" ht="31.5" customHeight="1">
      <c r="A9" s="31" t="s">
        <v>2</v>
      </c>
      <c r="B9" s="80" t="s">
        <v>160</v>
      </c>
      <c r="C9" s="85">
        <v>147958</v>
      </c>
    </row>
    <row r="10" spans="1:3" ht="31.5" customHeight="1">
      <c r="A10" s="31" t="s">
        <v>3</v>
      </c>
      <c r="B10" s="80" t="s">
        <v>157</v>
      </c>
      <c r="C10" s="85">
        <v>584812</v>
      </c>
    </row>
    <row r="11" spans="1:3" ht="31.5" customHeight="1">
      <c r="A11" s="81" t="s">
        <v>64</v>
      </c>
      <c r="B11" s="36" t="s">
        <v>65</v>
      </c>
      <c r="C11" s="85">
        <v>26000</v>
      </c>
    </row>
    <row r="12" spans="1:3" ht="31.5" customHeight="1">
      <c r="A12" s="31" t="s">
        <v>4</v>
      </c>
      <c r="B12" s="80" t="s">
        <v>166</v>
      </c>
      <c r="C12" s="85">
        <v>76337</v>
      </c>
    </row>
    <row r="13" spans="1:3" ht="31.5" customHeight="1">
      <c r="A13" s="31" t="s">
        <v>5</v>
      </c>
      <c r="B13" s="80" t="s">
        <v>161</v>
      </c>
      <c r="C13" s="85">
        <v>45298</v>
      </c>
    </row>
    <row r="14" spans="1:3" ht="31.5" customHeight="1">
      <c r="A14" s="31" t="s">
        <v>6</v>
      </c>
      <c r="B14" s="80" t="s">
        <v>170</v>
      </c>
      <c r="C14" s="85">
        <v>22364</v>
      </c>
    </row>
    <row r="15" spans="1:3" ht="31.5" customHeight="1">
      <c r="A15" s="31" t="s">
        <v>7</v>
      </c>
      <c r="B15" s="80" t="s">
        <v>169</v>
      </c>
      <c r="C15" s="85">
        <v>8792</v>
      </c>
    </row>
    <row r="16" spans="1:3" ht="31.5" customHeight="1">
      <c r="A16" s="31" t="s">
        <v>8</v>
      </c>
      <c r="B16" s="80" t="s">
        <v>162</v>
      </c>
      <c r="C16" s="85">
        <v>44900</v>
      </c>
    </row>
    <row r="17" spans="1:3" ht="31.5" customHeight="1">
      <c r="A17" s="31" t="s">
        <v>9</v>
      </c>
      <c r="B17" s="80" t="s">
        <v>163</v>
      </c>
      <c r="C17" s="85">
        <v>11400</v>
      </c>
    </row>
    <row r="18" spans="1:3" ht="31.5" customHeight="1">
      <c r="A18" s="31" t="s">
        <v>10</v>
      </c>
      <c r="B18" s="80" t="s">
        <v>171</v>
      </c>
      <c r="C18" s="85">
        <v>3020</v>
      </c>
    </row>
    <row r="19" spans="1:3" ht="46.5" customHeight="1">
      <c r="A19" s="31" t="s">
        <v>11</v>
      </c>
      <c r="B19" s="80" t="s">
        <v>164</v>
      </c>
      <c r="C19" s="85">
        <v>4405</v>
      </c>
    </row>
    <row r="20" spans="1:3" ht="31.5" customHeight="1">
      <c r="A20" s="31" t="s">
        <v>12</v>
      </c>
      <c r="B20" s="80" t="s">
        <v>165</v>
      </c>
      <c r="C20" s="85">
        <v>33000</v>
      </c>
    </row>
    <row r="21" spans="1:3" ht="31.5" customHeight="1">
      <c r="A21" s="31" t="s">
        <v>14</v>
      </c>
      <c r="B21" s="37" t="s">
        <v>13</v>
      </c>
      <c r="C21" s="85">
        <v>17200</v>
      </c>
    </row>
    <row r="22" spans="1:3" ht="31.5" customHeight="1">
      <c r="A22" s="32" t="s">
        <v>15</v>
      </c>
      <c r="B22" s="80" t="s">
        <v>167</v>
      </c>
      <c r="C22" s="85">
        <v>201139</v>
      </c>
    </row>
    <row r="23" spans="1:3" ht="31.5" customHeight="1">
      <c r="A23" s="30" t="s">
        <v>172</v>
      </c>
      <c r="B23" s="36" t="s">
        <v>66</v>
      </c>
      <c r="C23" s="85">
        <v>300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189621</v>
      </c>
    </row>
    <row r="27" spans="1:3" ht="33" customHeight="1">
      <c r="A27" s="33" t="s">
        <v>139</v>
      </c>
      <c r="B27" s="39" t="s">
        <v>142</v>
      </c>
      <c r="C27" s="85">
        <v>4375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65367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16425</v>
      </c>
    </row>
    <row r="31" spans="1:3" ht="28.5" customHeight="1">
      <c r="A31" s="33" t="s">
        <v>19</v>
      </c>
      <c r="B31" s="42" t="s">
        <v>20</v>
      </c>
      <c r="C31" s="90">
        <v>657</v>
      </c>
    </row>
    <row r="32" spans="1:3" ht="28.5" customHeight="1">
      <c r="A32" s="33" t="s">
        <v>21</v>
      </c>
      <c r="B32" s="42" t="s">
        <v>22</v>
      </c>
      <c r="C32" s="90">
        <v>2518</v>
      </c>
    </row>
    <row r="33" spans="1:3" ht="28.5" customHeight="1">
      <c r="A33" s="33" t="s">
        <v>23</v>
      </c>
      <c r="B33" s="43" t="s">
        <v>37</v>
      </c>
      <c r="C33" s="90">
        <f>C34+C36+C37+C38+C39+C40</f>
        <v>134</v>
      </c>
    </row>
    <row r="34" spans="1:3" ht="28.5" customHeight="1">
      <c r="A34" s="44" t="s">
        <v>45</v>
      </c>
      <c r="B34" s="45" t="s">
        <v>38</v>
      </c>
      <c r="C34" s="85">
        <v>28</v>
      </c>
    </row>
    <row r="35" spans="1:3" ht="28.5" customHeight="1">
      <c r="A35" s="44" t="s">
        <v>46</v>
      </c>
      <c r="B35" s="46" t="s">
        <v>39</v>
      </c>
      <c r="C35" s="85">
        <v>28</v>
      </c>
    </row>
    <row r="36" spans="1:3" ht="28.5" customHeight="1">
      <c r="A36" s="44" t="s">
        <v>47</v>
      </c>
      <c r="B36" s="45" t="s">
        <v>40</v>
      </c>
      <c r="C36" s="85">
        <v>0</v>
      </c>
    </row>
    <row r="37" spans="1:3" ht="28.5" customHeight="1">
      <c r="A37" s="44" t="s">
        <v>48</v>
      </c>
      <c r="B37" s="45" t="s">
        <v>41</v>
      </c>
      <c r="C37" s="85">
        <v>0</v>
      </c>
    </row>
    <row r="38" spans="1:3" ht="28.5" customHeight="1">
      <c r="A38" s="44" t="s">
        <v>49</v>
      </c>
      <c r="B38" s="45" t="s">
        <v>42</v>
      </c>
      <c r="C38" s="85">
        <v>0</v>
      </c>
    </row>
    <row r="39" spans="1:3" ht="28.5" customHeight="1">
      <c r="A39" s="44" t="s">
        <v>50</v>
      </c>
      <c r="B39" s="45" t="s">
        <v>43</v>
      </c>
      <c r="C39" s="90">
        <v>106</v>
      </c>
    </row>
    <row r="40" spans="1:3" ht="28.5" customHeight="1">
      <c r="A40" s="44" t="s">
        <v>51</v>
      </c>
      <c r="B40" s="45" t="s">
        <v>44</v>
      </c>
      <c r="C40" s="85">
        <v>0</v>
      </c>
    </row>
    <row r="41" spans="1:3" ht="28.5" customHeight="1">
      <c r="A41" s="33" t="s">
        <v>24</v>
      </c>
      <c r="B41" s="42" t="s">
        <v>25</v>
      </c>
      <c r="C41" s="90">
        <v>8126</v>
      </c>
    </row>
    <row r="42" spans="1:3" ht="28.5" customHeight="1">
      <c r="A42" s="33" t="s">
        <v>26</v>
      </c>
      <c r="B42" s="43" t="s">
        <v>61</v>
      </c>
      <c r="C42" s="90">
        <f>C43+C44+C45+C46</f>
        <v>1650</v>
      </c>
    </row>
    <row r="43" spans="1:3" ht="28.5" customHeight="1">
      <c r="A43" s="44" t="s">
        <v>56</v>
      </c>
      <c r="B43" s="45" t="s">
        <v>52</v>
      </c>
      <c r="C43" s="90">
        <v>1234</v>
      </c>
    </row>
    <row r="44" spans="1:3" ht="28.5" customHeight="1">
      <c r="A44" s="44" t="s">
        <v>57</v>
      </c>
      <c r="B44" s="45" t="s">
        <v>53</v>
      </c>
      <c r="C44" s="90">
        <v>199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217</v>
      </c>
    </row>
    <row r="47" spans="1:3" ht="28.5" customHeight="1">
      <c r="A47" s="33" t="s">
        <v>27</v>
      </c>
      <c r="B47" s="42" t="s">
        <v>28</v>
      </c>
      <c r="C47" s="85">
        <v>0</v>
      </c>
    </row>
    <row r="48" spans="1:3" ht="48" customHeight="1">
      <c r="A48" s="33" t="s">
        <v>29</v>
      </c>
      <c r="B48" s="42" t="s">
        <v>115</v>
      </c>
      <c r="C48" s="85">
        <v>2776</v>
      </c>
    </row>
    <row r="49" spans="1:3" ht="43.5" customHeight="1">
      <c r="A49" s="33" t="s">
        <v>30</v>
      </c>
      <c r="B49" s="42" t="s">
        <v>31</v>
      </c>
      <c r="C49" s="85">
        <v>298</v>
      </c>
    </row>
    <row r="50" spans="1:3" ht="35.25" customHeight="1">
      <c r="A50" s="33" t="s">
        <v>32</v>
      </c>
      <c r="B50" s="42" t="s">
        <v>33</v>
      </c>
      <c r="C50" s="90">
        <v>266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5105</v>
      </c>
    </row>
    <row r="52" spans="1:3" ht="42" customHeight="1">
      <c r="A52" s="33" t="s">
        <v>119</v>
      </c>
      <c r="B52" s="42" t="s">
        <v>144</v>
      </c>
      <c r="C52" s="85">
        <v>5</v>
      </c>
    </row>
    <row r="53" spans="1:3" ht="31.5" customHeight="1">
      <c r="A53" s="33" t="s">
        <v>35</v>
      </c>
      <c r="B53" s="42" t="s">
        <v>63</v>
      </c>
      <c r="C53" s="85">
        <v>4900</v>
      </c>
    </row>
    <row r="54" spans="1:3" ht="31.5" customHeight="1">
      <c r="A54" s="33" t="s">
        <v>36</v>
      </c>
      <c r="B54" s="42" t="s">
        <v>121</v>
      </c>
      <c r="C54" s="85">
        <v>0</v>
      </c>
    </row>
    <row r="55" spans="1:3" ht="31.5" customHeight="1">
      <c r="A55" s="33" t="s">
        <v>120</v>
      </c>
      <c r="B55" s="42" t="s">
        <v>122</v>
      </c>
      <c r="C55" s="85">
        <v>200</v>
      </c>
    </row>
    <row r="56" spans="1:3" ht="32.25" customHeight="1">
      <c r="A56" s="35" t="s">
        <v>127</v>
      </c>
      <c r="B56" s="47" t="s">
        <v>154</v>
      </c>
      <c r="C56" s="87">
        <v>100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75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4157210</v>
      </c>
    </row>
    <row r="8" spans="1:3" ht="31.5" customHeight="1">
      <c r="A8" s="31" t="s">
        <v>1</v>
      </c>
      <c r="B8" s="80" t="s">
        <v>159</v>
      </c>
      <c r="C8" s="85">
        <v>509399</v>
      </c>
    </row>
    <row r="9" spans="1:3" ht="31.5" customHeight="1">
      <c r="A9" s="31" t="s">
        <v>2</v>
      </c>
      <c r="B9" s="80" t="s">
        <v>160</v>
      </c>
      <c r="C9" s="85">
        <v>322565</v>
      </c>
    </row>
    <row r="10" spans="1:3" ht="31.5" customHeight="1">
      <c r="A10" s="31" t="s">
        <v>3</v>
      </c>
      <c r="B10" s="80" t="s">
        <v>157</v>
      </c>
      <c r="C10" s="85">
        <v>1839733</v>
      </c>
    </row>
    <row r="11" spans="1:3" ht="31.5" customHeight="1">
      <c r="A11" s="81" t="s">
        <v>64</v>
      </c>
      <c r="B11" s="36" t="s">
        <v>65</v>
      </c>
      <c r="C11" s="85">
        <v>101990</v>
      </c>
    </row>
    <row r="12" spans="1:3" ht="31.5" customHeight="1">
      <c r="A12" s="31" t="s">
        <v>4</v>
      </c>
      <c r="B12" s="80" t="s">
        <v>166</v>
      </c>
      <c r="C12" s="85">
        <v>126143</v>
      </c>
    </row>
    <row r="13" spans="1:3" ht="31.5" customHeight="1">
      <c r="A13" s="31" t="s">
        <v>5</v>
      </c>
      <c r="B13" s="80" t="s">
        <v>161</v>
      </c>
      <c r="C13" s="85">
        <v>110276</v>
      </c>
    </row>
    <row r="14" spans="1:3" ht="31.5" customHeight="1">
      <c r="A14" s="31" t="s">
        <v>6</v>
      </c>
      <c r="B14" s="80" t="s">
        <v>170</v>
      </c>
      <c r="C14" s="85">
        <v>50108</v>
      </c>
    </row>
    <row r="15" spans="1:3" ht="31.5" customHeight="1">
      <c r="A15" s="31" t="s">
        <v>7</v>
      </c>
      <c r="B15" s="80" t="s">
        <v>169</v>
      </c>
      <c r="C15" s="85">
        <v>18906</v>
      </c>
    </row>
    <row r="16" spans="1:3" ht="31.5" customHeight="1">
      <c r="A16" s="31" t="s">
        <v>8</v>
      </c>
      <c r="B16" s="80" t="s">
        <v>162</v>
      </c>
      <c r="C16" s="85">
        <v>117038</v>
      </c>
    </row>
    <row r="17" spans="1:3" ht="31.5" customHeight="1">
      <c r="A17" s="31" t="s">
        <v>9</v>
      </c>
      <c r="B17" s="80" t="s">
        <v>163</v>
      </c>
      <c r="C17" s="85">
        <v>45804</v>
      </c>
    </row>
    <row r="18" spans="1:3" ht="31.5" customHeight="1">
      <c r="A18" s="31" t="s">
        <v>10</v>
      </c>
      <c r="B18" s="80" t="s">
        <v>171</v>
      </c>
      <c r="C18" s="85">
        <v>2550</v>
      </c>
    </row>
    <row r="19" spans="1:3" ht="46.5" customHeight="1">
      <c r="A19" s="31" t="s">
        <v>11</v>
      </c>
      <c r="B19" s="80" t="s">
        <v>164</v>
      </c>
      <c r="C19" s="85">
        <v>10811</v>
      </c>
    </row>
    <row r="20" spans="1:3" ht="31.5" customHeight="1">
      <c r="A20" s="31" t="s">
        <v>12</v>
      </c>
      <c r="B20" s="80" t="s">
        <v>165</v>
      </c>
      <c r="C20" s="85">
        <v>92538</v>
      </c>
    </row>
    <row r="21" spans="1:3" ht="31.5" customHeight="1">
      <c r="A21" s="31" t="s">
        <v>14</v>
      </c>
      <c r="B21" s="37" t="s">
        <v>13</v>
      </c>
      <c r="C21" s="85">
        <v>40938</v>
      </c>
    </row>
    <row r="22" spans="1:3" ht="31.5" customHeight="1">
      <c r="A22" s="32" t="s">
        <v>15</v>
      </c>
      <c r="B22" s="80" t="s">
        <v>167</v>
      </c>
      <c r="C22" s="85">
        <v>601719</v>
      </c>
    </row>
    <row r="23" spans="1:3" ht="31.5" customHeight="1">
      <c r="A23" s="30" t="s">
        <v>172</v>
      </c>
      <c r="B23" s="36" t="s">
        <v>66</v>
      </c>
      <c r="C23" s="85">
        <v>800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261472</v>
      </c>
    </row>
    <row r="27" spans="1:3" ht="33" customHeight="1">
      <c r="A27" s="33" t="s">
        <v>139</v>
      </c>
      <c r="B27" s="39" t="s">
        <v>142</v>
      </c>
      <c r="C27" s="85">
        <v>7210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121167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27885</v>
      </c>
    </row>
    <row r="31" spans="1:3" ht="28.5" customHeight="1">
      <c r="A31" s="33" t="s">
        <v>19</v>
      </c>
      <c r="B31" s="42" t="s">
        <v>20</v>
      </c>
      <c r="C31" s="90">
        <v>973</v>
      </c>
    </row>
    <row r="32" spans="1:3" ht="28.5" customHeight="1">
      <c r="A32" s="33" t="s">
        <v>21</v>
      </c>
      <c r="B32" s="42" t="s">
        <v>22</v>
      </c>
      <c r="C32" s="90">
        <v>4052</v>
      </c>
    </row>
    <row r="33" spans="1:3" ht="28.5" customHeight="1">
      <c r="A33" s="33" t="s">
        <v>23</v>
      </c>
      <c r="B33" s="43" t="s">
        <v>37</v>
      </c>
      <c r="C33" s="90">
        <f>C34+C36+C37+C38+C39+C40</f>
        <v>294</v>
      </c>
    </row>
    <row r="34" spans="1:3" ht="28.5" customHeight="1">
      <c r="A34" s="44" t="s">
        <v>45</v>
      </c>
      <c r="B34" s="45" t="s">
        <v>38</v>
      </c>
      <c r="C34" s="79">
        <v>10</v>
      </c>
    </row>
    <row r="35" spans="1:3" ht="28.5" customHeight="1">
      <c r="A35" s="44" t="s">
        <v>46</v>
      </c>
      <c r="B35" s="46" t="s">
        <v>39</v>
      </c>
      <c r="C35" s="79">
        <v>10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281</v>
      </c>
    </row>
    <row r="40" spans="1:3" ht="28.5" customHeight="1">
      <c r="A40" s="44" t="s">
        <v>51</v>
      </c>
      <c r="B40" s="45" t="s">
        <v>44</v>
      </c>
      <c r="C40" s="79">
        <v>3</v>
      </c>
    </row>
    <row r="41" spans="1:3" ht="28.5" customHeight="1">
      <c r="A41" s="33" t="s">
        <v>24</v>
      </c>
      <c r="B41" s="42" t="s">
        <v>25</v>
      </c>
      <c r="C41" s="90">
        <v>16960</v>
      </c>
    </row>
    <row r="42" spans="1:3" ht="28.5" customHeight="1">
      <c r="A42" s="33" t="s">
        <v>26</v>
      </c>
      <c r="B42" s="43" t="s">
        <v>61</v>
      </c>
      <c r="C42" s="90">
        <f>C43+C44+C45+C46</f>
        <v>3422</v>
      </c>
    </row>
    <row r="43" spans="1:3" ht="28.5" customHeight="1">
      <c r="A43" s="44" t="s">
        <v>56</v>
      </c>
      <c r="B43" s="45" t="s">
        <v>52</v>
      </c>
      <c r="C43" s="90">
        <v>2576</v>
      </c>
    </row>
    <row r="44" spans="1:3" ht="28.5" customHeight="1">
      <c r="A44" s="44" t="s">
        <v>57</v>
      </c>
      <c r="B44" s="45" t="s">
        <v>53</v>
      </c>
      <c r="C44" s="90">
        <v>416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430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1885</v>
      </c>
    </row>
    <row r="49" spans="1:3" ht="43.5" customHeight="1">
      <c r="A49" s="33" t="s">
        <v>30</v>
      </c>
      <c r="B49" s="42" t="s">
        <v>31</v>
      </c>
      <c r="C49" s="79">
        <v>170</v>
      </c>
    </row>
    <row r="50" spans="1:3" ht="35.25" customHeight="1">
      <c r="A50" s="33" t="s">
        <v>32</v>
      </c>
      <c r="B50" s="42" t="s">
        <v>33</v>
      </c>
      <c r="C50" s="90">
        <v>129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15040</v>
      </c>
    </row>
    <row r="52" spans="1:3" ht="42" customHeight="1">
      <c r="A52" s="33" t="s">
        <v>119</v>
      </c>
      <c r="B52" s="42" t="s">
        <v>144</v>
      </c>
      <c r="C52" s="79">
        <v>11</v>
      </c>
    </row>
    <row r="53" spans="1:3" ht="31.5" customHeight="1">
      <c r="A53" s="33" t="s">
        <v>35</v>
      </c>
      <c r="B53" s="42" t="s">
        <v>63</v>
      </c>
      <c r="C53" s="79">
        <v>14659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370</v>
      </c>
    </row>
    <row r="56" spans="1:3" ht="32.25" customHeight="1">
      <c r="A56" s="35" t="s">
        <v>127</v>
      </c>
      <c r="B56" s="47" t="s">
        <v>154</v>
      </c>
      <c r="C56" s="87">
        <v>288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56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H1" sqref="H1:H16384"/>
      <selection pane="topRight" activeCell="H1" sqref="H1:H16384"/>
      <selection pane="bottomLeft" activeCell="H1" sqref="H1:H16384"/>
      <selection pane="bottomRight" activeCell="H1" sqref="H1:H16384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3" width="25.75390625" style="2" customWidth="1"/>
    <col min="4" max="16384" width="9.125" style="2" customWidth="1"/>
  </cols>
  <sheetData>
    <row r="1" spans="1:3" s="50" customFormat="1" ht="37.5" customHeight="1">
      <c r="A1" s="100" t="str">
        <f>NFZ!A1</f>
        <v>PLAN FINANSOWY NARODOWEGO FUNDUSZU ZDROWIA NA ROK 2012</v>
      </c>
      <c r="B1" s="100"/>
      <c r="C1" s="100"/>
    </row>
    <row r="2" spans="1:3" s="52" customFormat="1" ht="33" customHeight="1">
      <c r="A2" s="101" t="s">
        <v>76</v>
      </c>
      <c r="B2" s="101"/>
      <c r="C2" s="101"/>
    </row>
    <row r="3" spans="1:3" ht="33" customHeight="1">
      <c r="A3" s="1"/>
      <c r="B3" s="78"/>
      <c r="C3" s="93" t="str">
        <f>NFZ!C3</f>
        <v>w tys. zł</v>
      </c>
    </row>
    <row r="4" spans="1:3" s="6" customFormat="1" ht="45" customHeight="1">
      <c r="A4" s="103" t="s">
        <v>158</v>
      </c>
      <c r="B4" s="102" t="s">
        <v>62</v>
      </c>
      <c r="C4" s="98" t="s">
        <v>198</v>
      </c>
    </row>
    <row r="5" spans="1:3" s="6" customFormat="1" ht="45" customHeight="1">
      <c r="A5" s="102"/>
      <c r="B5" s="102"/>
      <c r="C5" s="99"/>
    </row>
    <row r="6" spans="1:3" s="4" customFormat="1" ht="14.25">
      <c r="A6" s="23">
        <v>1</v>
      </c>
      <c r="B6" s="24">
        <v>2</v>
      </c>
      <c r="C6" s="24" t="s">
        <v>87</v>
      </c>
    </row>
    <row r="7" spans="1:3" s="3" customFormat="1" ht="30" customHeight="1">
      <c r="A7" s="25" t="s">
        <v>0</v>
      </c>
      <c r="B7" s="41" t="s">
        <v>143</v>
      </c>
      <c r="C7" s="13">
        <f>C8+C9+C10+C12+C13+C14+C15+C16+C17+C18+C19+C20+C21+C22+C24+C25+C26+C27</f>
        <v>5116173</v>
      </c>
    </row>
    <row r="8" spans="1:3" ht="31.5" customHeight="1">
      <c r="A8" s="31" t="s">
        <v>1</v>
      </c>
      <c r="B8" s="80" t="s">
        <v>159</v>
      </c>
      <c r="C8" s="85">
        <v>632927</v>
      </c>
    </row>
    <row r="9" spans="1:3" ht="31.5" customHeight="1">
      <c r="A9" s="31" t="s">
        <v>2</v>
      </c>
      <c r="B9" s="80" t="s">
        <v>160</v>
      </c>
      <c r="C9" s="85">
        <v>430832</v>
      </c>
    </row>
    <row r="10" spans="1:3" ht="31.5" customHeight="1">
      <c r="A10" s="31" t="s">
        <v>3</v>
      </c>
      <c r="B10" s="80" t="s">
        <v>157</v>
      </c>
      <c r="C10" s="85">
        <v>2202680</v>
      </c>
    </row>
    <row r="11" spans="1:3" ht="31.5" customHeight="1">
      <c r="A11" s="81" t="s">
        <v>64</v>
      </c>
      <c r="B11" s="36" t="s">
        <v>65</v>
      </c>
      <c r="C11" s="85">
        <v>175912</v>
      </c>
    </row>
    <row r="12" spans="1:3" ht="31.5" customHeight="1">
      <c r="A12" s="31" t="s">
        <v>4</v>
      </c>
      <c r="B12" s="80" t="s">
        <v>166</v>
      </c>
      <c r="C12" s="85">
        <v>143641</v>
      </c>
    </row>
    <row r="13" spans="1:3" ht="31.5" customHeight="1">
      <c r="A13" s="31" t="s">
        <v>5</v>
      </c>
      <c r="B13" s="80" t="s">
        <v>161</v>
      </c>
      <c r="C13" s="85">
        <v>156598</v>
      </c>
    </row>
    <row r="14" spans="1:3" ht="31.5" customHeight="1">
      <c r="A14" s="31" t="s">
        <v>6</v>
      </c>
      <c r="B14" s="80" t="s">
        <v>170</v>
      </c>
      <c r="C14" s="85">
        <v>106538</v>
      </c>
    </row>
    <row r="15" spans="1:3" ht="31.5" customHeight="1">
      <c r="A15" s="31" t="s">
        <v>7</v>
      </c>
      <c r="B15" s="80" t="s">
        <v>169</v>
      </c>
      <c r="C15" s="85">
        <v>26547</v>
      </c>
    </row>
    <row r="16" spans="1:3" ht="31.5" customHeight="1">
      <c r="A16" s="31" t="s">
        <v>8</v>
      </c>
      <c r="B16" s="80" t="s">
        <v>162</v>
      </c>
      <c r="C16" s="85">
        <v>175350</v>
      </c>
    </row>
    <row r="17" spans="1:3" ht="31.5" customHeight="1">
      <c r="A17" s="31" t="s">
        <v>9</v>
      </c>
      <c r="B17" s="80" t="s">
        <v>163</v>
      </c>
      <c r="C17" s="85">
        <v>46334</v>
      </c>
    </row>
    <row r="18" spans="1:3" ht="31.5" customHeight="1">
      <c r="A18" s="31" t="s">
        <v>10</v>
      </c>
      <c r="B18" s="80" t="s">
        <v>171</v>
      </c>
      <c r="C18" s="85">
        <v>1701</v>
      </c>
    </row>
    <row r="19" spans="1:3" ht="46.5" customHeight="1">
      <c r="A19" s="31" t="s">
        <v>11</v>
      </c>
      <c r="B19" s="80" t="s">
        <v>164</v>
      </c>
      <c r="C19" s="85">
        <v>10828</v>
      </c>
    </row>
    <row r="20" spans="1:3" ht="31.5" customHeight="1">
      <c r="A20" s="31" t="s">
        <v>12</v>
      </c>
      <c r="B20" s="80" t="s">
        <v>165</v>
      </c>
      <c r="C20" s="85">
        <v>131641</v>
      </c>
    </row>
    <row r="21" spans="1:3" ht="31.5" customHeight="1">
      <c r="A21" s="31" t="s">
        <v>14</v>
      </c>
      <c r="B21" s="37" t="s">
        <v>13</v>
      </c>
      <c r="C21" s="85">
        <v>64200</v>
      </c>
    </row>
    <row r="22" spans="1:3" ht="31.5" customHeight="1">
      <c r="A22" s="32" t="s">
        <v>15</v>
      </c>
      <c r="B22" s="80" t="s">
        <v>167</v>
      </c>
      <c r="C22" s="85">
        <v>684243</v>
      </c>
    </row>
    <row r="23" spans="1:3" ht="31.5" customHeight="1">
      <c r="A23" s="30" t="s">
        <v>172</v>
      </c>
      <c r="B23" s="36" t="s">
        <v>66</v>
      </c>
      <c r="C23" s="85">
        <v>4000</v>
      </c>
    </row>
    <row r="24" spans="1:3" ht="33" customHeight="1">
      <c r="A24" s="33" t="s">
        <v>16</v>
      </c>
      <c r="B24" s="38" t="s">
        <v>140</v>
      </c>
      <c r="C24" s="85">
        <v>0</v>
      </c>
    </row>
    <row r="25" spans="1:3" ht="33" customHeight="1">
      <c r="A25" s="33" t="s">
        <v>137</v>
      </c>
      <c r="B25" s="39" t="s">
        <v>60</v>
      </c>
      <c r="C25" s="85">
        <v>0</v>
      </c>
    </row>
    <row r="26" spans="1:3" ht="33" customHeight="1">
      <c r="A26" s="33" t="s">
        <v>138</v>
      </c>
      <c r="B26" s="39" t="s">
        <v>141</v>
      </c>
      <c r="C26" s="85">
        <v>257268</v>
      </c>
    </row>
    <row r="27" spans="1:3" ht="33" customHeight="1">
      <c r="A27" s="33" t="s">
        <v>139</v>
      </c>
      <c r="B27" s="39" t="s">
        <v>142</v>
      </c>
      <c r="C27" s="85">
        <v>44845</v>
      </c>
    </row>
    <row r="28" spans="1:3" s="5" customFormat="1" ht="31.5" customHeight="1">
      <c r="A28" s="34" t="s">
        <v>68</v>
      </c>
      <c r="B28" s="40" t="s">
        <v>69</v>
      </c>
      <c r="C28" s="88">
        <v>0</v>
      </c>
    </row>
    <row r="29" spans="1:3" s="5" customFormat="1" ht="31.5" customHeight="1">
      <c r="A29" s="34" t="s">
        <v>67</v>
      </c>
      <c r="B29" s="40" t="s">
        <v>70</v>
      </c>
      <c r="C29" s="88">
        <v>138356</v>
      </c>
    </row>
    <row r="30" spans="1:3" s="3" customFormat="1" ht="30" customHeight="1">
      <c r="A30" s="28" t="s">
        <v>17</v>
      </c>
      <c r="B30" s="48" t="s">
        <v>18</v>
      </c>
      <c r="C30" s="26">
        <f>C31+C32+C33+C41+C42+C48+C49+C50+C47</f>
        <v>37165</v>
      </c>
    </row>
    <row r="31" spans="1:3" ht="28.5" customHeight="1">
      <c r="A31" s="33" t="s">
        <v>19</v>
      </c>
      <c r="B31" s="42" t="s">
        <v>20</v>
      </c>
      <c r="C31" s="90">
        <v>1479</v>
      </c>
    </row>
    <row r="32" spans="1:3" ht="28.5" customHeight="1">
      <c r="A32" s="33" t="s">
        <v>21</v>
      </c>
      <c r="B32" s="42" t="s">
        <v>22</v>
      </c>
      <c r="C32" s="90">
        <v>4459</v>
      </c>
    </row>
    <row r="33" spans="1:3" ht="28.5" customHeight="1">
      <c r="A33" s="33" t="s">
        <v>23</v>
      </c>
      <c r="B33" s="43" t="s">
        <v>37</v>
      </c>
      <c r="C33" s="90">
        <f>C34+C36+C37+C38+C39+C40</f>
        <v>236</v>
      </c>
    </row>
    <row r="34" spans="1:3" ht="28.5" customHeight="1">
      <c r="A34" s="44" t="s">
        <v>45</v>
      </c>
      <c r="B34" s="45" t="s">
        <v>38</v>
      </c>
      <c r="C34" s="79">
        <v>21</v>
      </c>
    </row>
    <row r="35" spans="1:3" ht="28.5" customHeight="1">
      <c r="A35" s="44" t="s">
        <v>46</v>
      </c>
      <c r="B35" s="46" t="s">
        <v>39</v>
      </c>
      <c r="C35" s="79">
        <v>21</v>
      </c>
    </row>
    <row r="36" spans="1:3" ht="28.5" customHeight="1">
      <c r="A36" s="44" t="s">
        <v>47</v>
      </c>
      <c r="B36" s="45" t="s">
        <v>40</v>
      </c>
      <c r="C36" s="79">
        <v>0</v>
      </c>
    </row>
    <row r="37" spans="1:3" ht="28.5" customHeight="1">
      <c r="A37" s="44" t="s">
        <v>48</v>
      </c>
      <c r="B37" s="45" t="s">
        <v>41</v>
      </c>
      <c r="C37" s="79">
        <v>0</v>
      </c>
    </row>
    <row r="38" spans="1:3" ht="28.5" customHeight="1">
      <c r="A38" s="44" t="s">
        <v>49</v>
      </c>
      <c r="B38" s="45" t="s">
        <v>42</v>
      </c>
      <c r="C38" s="79">
        <v>0</v>
      </c>
    </row>
    <row r="39" spans="1:3" ht="28.5" customHeight="1">
      <c r="A39" s="44" t="s">
        <v>50</v>
      </c>
      <c r="B39" s="45" t="s">
        <v>43</v>
      </c>
      <c r="C39" s="90">
        <v>185</v>
      </c>
    </row>
    <row r="40" spans="1:3" ht="28.5" customHeight="1">
      <c r="A40" s="44" t="s">
        <v>51</v>
      </c>
      <c r="B40" s="45" t="s">
        <v>44</v>
      </c>
      <c r="C40" s="79">
        <v>30</v>
      </c>
    </row>
    <row r="41" spans="1:3" ht="28.5" customHeight="1">
      <c r="A41" s="33" t="s">
        <v>24</v>
      </c>
      <c r="B41" s="42" t="s">
        <v>25</v>
      </c>
      <c r="C41" s="90">
        <v>21394</v>
      </c>
    </row>
    <row r="42" spans="1:3" ht="28.5" customHeight="1">
      <c r="A42" s="33" t="s">
        <v>26</v>
      </c>
      <c r="B42" s="43" t="s">
        <v>61</v>
      </c>
      <c r="C42" s="90">
        <f>C43+C44+C45+C46</f>
        <v>4322</v>
      </c>
    </row>
    <row r="43" spans="1:3" ht="28.5" customHeight="1">
      <c r="A43" s="44" t="s">
        <v>56</v>
      </c>
      <c r="B43" s="45" t="s">
        <v>52</v>
      </c>
      <c r="C43" s="90">
        <v>3250</v>
      </c>
    </row>
    <row r="44" spans="1:3" ht="28.5" customHeight="1">
      <c r="A44" s="44" t="s">
        <v>57</v>
      </c>
      <c r="B44" s="45" t="s">
        <v>53</v>
      </c>
      <c r="C44" s="90">
        <v>524</v>
      </c>
    </row>
    <row r="45" spans="1:3" ht="28.5" customHeight="1">
      <c r="A45" s="44" t="s">
        <v>58</v>
      </c>
      <c r="B45" s="45" t="s">
        <v>54</v>
      </c>
      <c r="C45" s="90">
        <v>0</v>
      </c>
    </row>
    <row r="46" spans="1:3" ht="28.5" customHeight="1">
      <c r="A46" s="44" t="s">
        <v>59</v>
      </c>
      <c r="B46" s="45" t="s">
        <v>55</v>
      </c>
      <c r="C46" s="90">
        <v>548</v>
      </c>
    </row>
    <row r="47" spans="1:3" ht="28.5" customHeight="1">
      <c r="A47" s="33" t="s">
        <v>27</v>
      </c>
      <c r="B47" s="42" t="s">
        <v>28</v>
      </c>
      <c r="C47" s="79">
        <v>0</v>
      </c>
    </row>
    <row r="48" spans="1:3" ht="48" customHeight="1">
      <c r="A48" s="33" t="s">
        <v>29</v>
      </c>
      <c r="B48" s="42" t="s">
        <v>115</v>
      </c>
      <c r="C48" s="79">
        <v>4697</v>
      </c>
    </row>
    <row r="49" spans="1:3" ht="43.5" customHeight="1">
      <c r="A49" s="33" t="s">
        <v>30</v>
      </c>
      <c r="B49" s="42" t="s">
        <v>31</v>
      </c>
      <c r="C49" s="79">
        <v>262</v>
      </c>
    </row>
    <row r="50" spans="1:3" ht="35.25" customHeight="1">
      <c r="A50" s="33" t="s">
        <v>32</v>
      </c>
      <c r="B50" s="42" t="s">
        <v>33</v>
      </c>
      <c r="C50" s="90">
        <v>316</v>
      </c>
    </row>
    <row r="51" spans="1:3" s="3" customFormat="1" ht="30" customHeight="1">
      <c r="A51" s="35" t="s">
        <v>34</v>
      </c>
      <c r="B51" s="47" t="s">
        <v>168</v>
      </c>
      <c r="C51" s="87">
        <f>C52+C53+C54+C55</f>
        <v>20970</v>
      </c>
    </row>
    <row r="52" spans="1:3" ht="42" customHeight="1">
      <c r="A52" s="33" t="s">
        <v>119</v>
      </c>
      <c r="B52" s="42" t="s">
        <v>144</v>
      </c>
      <c r="C52" s="79">
        <v>10</v>
      </c>
    </row>
    <row r="53" spans="1:3" ht="31.5" customHeight="1">
      <c r="A53" s="33" t="s">
        <v>35</v>
      </c>
      <c r="B53" s="42" t="s">
        <v>63</v>
      </c>
      <c r="C53" s="79">
        <v>18295</v>
      </c>
    </row>
    <row r="54" spans="1:3" ht="31.5" customHeight="1">
      <c r="A54" s="33" t="s">
        <v>36</v>
      </c>
      <c r="B54" s="42" t="s">
        <v>121</v>
      </c>
      <c r="C54" s="79">
        <v>0</v>
      </c>
    </row>
    <row r="55" spans="1:3" ht="31.5" customHeight="1">
      <c r="A55" s="33" t="s">
        <v>120</v>
      </c>
      <c r="B55" s="42" t="s">
        <v>122</v>
      </c>
      <c r="C55" s="79">
        <v>2665</v>
      </c>
    </row>
    <row r="56" spans="1:3" ht="32.25" customHeight="1">
      <c r="A56" s="35" t="s">
        <v>127</v>
      </c>
      <c r="B56" s="47" t="s">
        <v>154</v>
      </c>
      <c r="C56" s="87">
        <v>186</v>
      </c>
    </row>
  </sheetData>
  <sheetProtection formatCells="0" formatColumns="0" formatRows="0" insertColumns="0" insertRows="0" insertHyperlinks="0" deleteColumns="0" deleteRows="0"/>
  <mergeCells count="5">
    <mergeCell ref="A2:C2"/>
    <mergeCell ref="A4:A5"/>
    <mergeCell ref="B4:B5"/>
    <mergeCell ref="A1:C1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marian.mackiewicz</cp:lastModifiedBy>
  <cp:lastPrinted>2011-08-16T08:25:11Z</cp:lastPrinted>
  <dcterms:created xsi:type="dcterms:W3CDTF">2005-07-21T09:51:05Z</dcterms:created>
  <dcterms:modified xsi:type="dcterms:W3CDTF">2011-10-07T07:03:15Z</dcterms:modified>
  <cp:category/>
  <cp:version/>
  <cp:contentType/>
  <cp:contentStatus/>
</cp:coreProperties>
</file>